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bcfs\Financiero\Mercado_Abierto\Internet\Español\2024\"/>
    </mc:Choice>
  </mc:AlternateContent>
  <xr:revisionPtr revIDLastSave="0" documentId="13_ncr:1_{52E88754-4EAC-40FE-AC06-8A82CF2297DF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Diario 1 a 7 días" sheetId="1" r:id="rId1"/>
    <sheet name="Mensual 1 a 7 día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Titles" localSheetId="0">'Diario 1 a 7 días'!$1:$5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92" i="1" l="1"/>
  <c r="B1692" i="1"/>
  <c r="D1692" i="1"/>
  <c r="A1691" i="1"/>
  <c r="B1691" i="1"/>
  <c r="D1691" i="1"/>
  <c r="A1690" i="1"/>
  <c r="B1690" i="1"/>
  <c r="D1690" i="1"/>
  <c r="A1689" i="1"/>
  <c r="B1689" i="1"/>
  <c r="D1689" i="1"/>
  <c r="A1688" i="1"/>
  <c r="B1688" i="1"/>
  <c r="D1688" i="1"/>
  <c r="A1687" i="1"/>
  <c r="B1687" i="1"/>
  <c r="D1687" i="1"/>
  <c r="A1686" i="1"/>
  <c r="B1686" i="1"/>
  <c r="D1686" i="1"/>
  <c r="A1685" i="1"/>
  <c r="B1685" i="1"/>
  <c r="D1685" i="1"/>
  <c r="A1684" i="1"/>
  <c r="B1684" i="1"/>
  <c r="D1684" i="1"/>
  <c r="A1683" i="1"/>
  <c r="B1683" i="1"/>
  <c r="D1683" i="1"/>
  <c r="B84" i="3"/>
  <c r="C84" i="3"/>
  <c r="D1682" i="1"/>
  <c r="B1682" i="1"/>
  <c r="A1682" i="1"/>
  <c r="A1679" i="1"/>
  <c r="B1679" i="1"/>
  <c r="D1679" i="1"/>
  <c r="A1678" i="1"/>
  <c r="B1678" i="1"/>
  <c r="D1678" i="1"/>
  <c r="A1677" i="1"/>
  <c r="B1677" i="1"/>
  <c r="D1677" i="1"/>
  <c r="A1675" i="1"/>
  <c r="B1675" i="1"/>
  <c r="D1675" i="1"/>
  <c r="A1676" i="1"/>
  <c r="B1676" i="1"/>
  <c r="D1676" i="1"/>
  <c r="A1674" i="1"/>
  <c r="B1674" i="1"/>
  <c r="D1674" i="1"/>
  <c r="A1673" i="1"/>
  <c r="B1673" i="1"/>
  <c r="D1673" i="1"/>
  <c r="A1672" i="1"/>
  <c r="B1672" i="1"/>
  <c r="D1672" i="1"/>
  <c r="A1671" i="1"/>
  <c r="B1671" i="1"/>
  <c r="D1671" i="1"/>
  <c r="A1670" i="1"/>
  <c r="B1670" i="1"/>
  <c r="D1670" i="1"/>
  <c r="A1669" i="1"/>
  <c r="B1669" i="1"/>
  <c r="D1669" i="1"/>
  <c r="A1668" i="1"/>
  <c r="B1668" i="1"/>
  <c r="D1668" i="1"/>
  <c r="A1667" i="1"/>
  <c r="B1667" i="1"/>
  <c r="D1667" i="1"/>
  <c r="A1666" i="1"/>
  <c r="B1666" i="1"/>
  <c r="D1666" i="1"/>
  <c r="A1665" i="1"/>
  <c r="B1665" i="1"/>
  <c r="D1665" i="1"/>
  <c r="A1664" i="1"/>
  <c r="B1664" i="1"/>
  <c r="D1664" i="1"/>
  <c r="A1663" i="1"/>
  <c r="B1663" i="1"/>
  <c r="D1663" i="1"/>
  <c r="A1662" i="1"/>
  <c r="B1662" i="1"/>
  <c r="D1662" i="1"/>
  <c r="A1661" i="1"/>
  <c r="B1661" i="1"/>
  <c r="D1661" i="1"/>
  <c r="B83" i="3"/>
  <c r="C83" i="3"/>
  <c r="D1660" i="1"/>
  <c r="B1660" i="1"/>
  <c r="A1660" i="1"/>
  <c r="A1657" i="1"/>
  <c r="B1657" i="1"/>
  <c r="D1657" i="1"/>
  <c r="A1656" i="1"/>
  <c r="B1656" i="1"/>
  <c r="D1656" i="1"/>
  <c r="A1655" i="1"/>
  <c r="B1655" i="1"/>
  <c r="D1655" i="1"/>
  <c r="A1654" i="1"/>
  <c r="B1654" i="1"/>
  <c r="D1654" i="1"/>
  <c r="A1653" i="1"/>
  <c r="B1653" i="1"/>
  <c r="D1653" i="1"/>
  <c r="A1652" i="1"/>
  <c r="B1652" i="1"/>
  <c r="D1652" i="1"/>
  <c r="A1651" i="1"/>
  <c r="B1651" i="1"/>
  <c r="D1651" i="1"/>
  <c r="A1650" i="1"/>
  <c r="B1650" i="1"/>
  <c r="D1650" i="1"/>
  <c r="A1649" i="1"/>
  <c r="B1649" i="1"/>
  <c r="D1649" i="1"/>
  <c r="A1648" i="1"/>
  <c r="B1648" i="1"/>
  <c r="D1648" i="1"/>
  <c r="A1647" i="1"/>
  <c r="B1647" i="1"/>
  <c r="D1647" i="1"/>
  <c r="A1646" i="1"/>
  <c r="B1646" i="1"/>
  <c r="D1646" i="1"/>
  <c r="A1645" i="1"/>
  <c r="B1645" i="1"/>
  <c r="D1645" i="1"/>
  <c r="A1644" i="1"/>
  <c r="B1644" i="1"/>
  <c r="D1644" i="1"/>
  <c r="A1643" i="1"/>
  <c r="B1643" i="1"/>
  <c r="D1643" i="1"/>
  <c r="B1681" i="1" l="1"/>
  <c r="D1659" i="1"/>
  <c r="B1659" i="1"/>
  <c r="D84" i="3"/>
  <c r="D1681" i="1"/>
  <c r="D83" i="3"/>
  <c r="A1642" i="1"/>
  <c r="B1642" i="1"/>
  <c r="D1642" i="1"/>
  <c r="A1641" i="1"/>
  <c r="B1641" i="1"/>
  <c r="D1641" i="1"/>
  <c r="A1640" i="1"/>
  <c r="B1640" i="1"/>
  <c r="D1640" i="1"/>
  <c r="A1639" i="1"/>
  <c r="B1639" i="1"/>
  <c r="D1639" i="1"/>
  <c r="A1638" i="1"/>
  <c r="B1638" i="1"/>
  <c r="D1638" i="1"/>
  <c r="C82" i="3"/>
  <c r="B82" i="3"/>
  <c r="D82" i="3" l="1"/>
  <c r="D1637" i="1"/>
  <c r="B1637" i="1"/>
  <c r="A1637" i="1"/>
  <c r="A1631" i="1"/>
  <c r="B1631" i="1"/>
  <c r="D1631" i="1"/>
  <c r="A1632" i="1"/>
  <c r="B1632" i="1"/>
  <c r="D1632" i="1"/>
  <c r="A1633" i="1"/>
  <c r="B1633" i="1"/>
  <c r="D1633" i="1"/>
  <c r="A1627" i="1"/>
  <c r="B1627" i="1"/>
  <c r="D1627" i="1"/>
  <c r="A1628" i="1"/>
  <c r="B1628" i="1"/>
  <c r="D1628" i="1"/>
  <c r="A1629" i="1"/>
  <c r="B1629" i="1"/>
  <c r="D1629" i="1"/>
  <c r="A1630" i="1"/>
  <c r="B1630" i="1"/>
  <c r="D1630" i="1"/>
  <c r="A1626" i="1"/>
  <c r="B1626" i="1"/>
  <c r="D1626" i="1"/>
  <c r="A1625" i="1"/>
  <c r="B1625" i="1"/>
  <c r="D1625" i="1"/>
  <c r="A1624" i="1"/>
  <c r="B1624" i="1"/>
  <c r="D1624" i="1"/>
  <c r="A1623" i="1"/>
  <c r="B1623" i="1"/>
  <c r="D1623" i="1"/>
  <c r="A1622" i="1"/>
  <c r="B1622" i="1"/>
  <c r="D1622" i="1"/>
  <c r="A1621" i="1"/>
  <c r="B1621" i="1"/>
  <c r="D1621" i="1"/>
  <c r="A1620" i="1"/>
  <c r="B1620" i="1"/>
  <c r="D1620" i="1"/>
  <c r="A1618" i="1"/>
  <c r="B1618" i="1"/>
  <c r="D1618" i="1"/>
  <c r="A1619" i="1"/>
  <c r="B1619" i="1"/>
  <c r="D1619" i="1"/>
  <c r="A1617" i="1"/>
  <c r="B1617" i="1"/>
  <c r="D1617" i="1"/>
  <c r="A1616" i="1"/>
  <c r="B1616" i="1"/>
  <c r="D1616" i="1"/>
  <c r="A1615" i="1"/>
  <c r="B1615" i="1"/>
  <c r="D1615" i="1"/>
  <c r="B81" i="3"/>
  <c r="C81" i="3"/>
  <c r="D1614" i="1"/>
  <c r="B1614" i="1"/>
  <c r="A1614" i="1"/>
  <c r="A1611" i="1"/>
  <c r="B1611" i="1"/>
  <c r="D1611" i="1"/>
  <c r="A1610" i="1"/>
  <c r="B1610" i="1"/>
  <c r="D1610" i="1"/>
  <c r="A1609" i="1"/>
  <c r="B1609" i="1"/>
  <c r="D1609" i="1"/>
  <c r="A1608" i="1"/>
  <c r="B1608" i="1"/>
  <c r="D1608" i="1"/>
  <c r="A1607" i="1"/>
  <c r="B1607" i="1"/>
  <c r="D1607" i="1"/>
  <c r="A1606" i="1"/>
  <c r="B1606" i="1"/>
  <c r="D1606" i="1"/>
  <c r="A1605" i="1"/>
  <c r="B1605" i="1"/>
  <c r="D1605" i="1"/>
  <c r="A1604" i="1"/>
  <c r="B1604" i="1"/>
  <c r="D1604" i="1"/>
  <c r="A1603" i="1"/>
  <c r="B1603" i="1"/>
  <c r="D1603" i="1"/>
  <c r="A1602" i="1"/>
  <c r="B1602" i="1"/>
  <c r="D1602" i="1"/>
  <c r="A1601" i="1"/>
  <c r="B1601" i="1"/>
  <c r="D1601" i="1"/>
  <c r="A1600" i="1"/>
  <c r="B1600" i="1"/>
  <c r="D1600" i="1"/>
  <c r="A1599" i="1"/>
  <c r="B1599" i="1"/>
  <c r="D1599" i="1"/>
  <c r="A1598" i="1"/>
  <c r="B1598" i="1"/>
  <c r="D1598" i="1"/>
  <c r="A1597" i="1"/>
  <c r="B1597" i="1"/>
  <c r="D1597" i="1"/>
  <c r="A1596" i="1"/>
  <c r="B1596" i="1"/>
  <c r="D1596" i="1"/>
  <c r="A1595" i="1"/>
  <c r="B1595" i="1"/>
  <c r="D1595" i="1"/>
  <c r="A1594" i="1"/>
  <c r="B1594" i="1"/>
  <c r="D1594" i="1"/>
  <c r="D1636" i="1" l="1"/>
  <c r="B1636" i="1"/>
  <c r="B1613" i="1"/>
  <c r="D81" i="3"/>
  <c r="D1613" i="1"/>
  <c r="A1593" i="1"/>
  <c r="B1593" i="1"/>
  <c r="D1593" i="1"/>
  <c r="A1592" i="1" l="1"/>
  <c r="B1592" i="1"/>
  <c r="D1592" i="1"/>
  <c r="B80" i="3"/>
  <c r="C80" i="3"/>
  <c r="D1591" i="1"/>
  <c r="B1591" i="1"/>
  <c r="A1591" i="1"/>
  <c r="D1590" i="1" l="1"/>
  <c r="D80" i="3"/>
  <c r="B1590" i="1"/>
  <c r="A1588" i="1"/>
  <c r="B1588" i="1"/>
  <c r="D1588" i="1"/>
  <c r="A1587" i="1" l="1"/>
  <c r="B1587" i="1"/>
  <c r="D1587" i="1"/>
  <c r="A1586" i="1" l="1"/>
  <c r="B1586" i="1"/>
  <c r="D1586" i="1"/>
  <c r="A1585" i="1" l="1"/>
  <c r="B1585" i="1"/>
  <c r="D1585" i="1"/>
  <c r="A1584" i="1" l="1"/>
  <c r="B1584" i="1"/>
  <c r="D1584" i="1"/>
  <c r="A1583" i="1" l="1"/>
  <c r="B1583" i="1"/>
  <c r="D1583" i="1"/>
  <c r="A1581" i="1" l="1"/>
  <c r="B1581" i="1"/>
  <c r="D1581" i="1"/>
  <c r="A1582" i="1"/>
  <c r="B1582" i="1"/>
  <c r="D1582" i="1"/>
  <c r="A1580" i="1" l="1"/>
  <c r="B1580" i="1"/>
  <c r="D1580" i="1"/>
  <c r="A1579" i="1" l="1"/>
  <c r="B1579" i="1"/>
  <c r="D1579" i="1"/>
  <c r="A1578" i="1" l="1"/>
  <c r="B1578" i="1"/>
  <c r="D1578" i="1"/>
  <c r="A1577" i="1"/>
  <c r="B1577" i="1"/>
  <c r="D1577" i="1"/>
  <c r="A1576" i="1" l="1"/>
  <c r="B1576" i="1"/>
  <c r="D1576" i="1"/>
  <c r="A1575" i="1" l="1"/>
  <c r="B1575" i="1"/>
  <c r="D1575" i="1"/>
  <c r="A1574" i="1" l="1"/>
  <c r="B1574" i="1"/>
  <c r="D1574" i="1"/>
  <c r="A1573" i="1" l="1"/>
  <c r="B1573" i="1"/>
  <c r="D1573" i="1"/>
  <c r="A1572" i="1" l="1"/>
  <c r="B1572" i="1"/>
  <c r="D1572" i="1"/>
  <c r="A1571" i="1" l="1"/>
  <c r="B1571" i="1"/>
  <c r="D1571" i="1"/>
  <c r="A1570" i="1" l="1"/>
  <c r="B1570" i="1"/>
  <c r="D1570" i="1"/>
  <c r="A1569" i="1" l="1"/>
  <c r="B1569" i="1"/>
  <c r="D1569" i="1"/>
  <c r="A1568" i="1" l="1"/>
  <c r="B1568" i="1"/>
  <c r="D1568" i="1"/>
  <c r="B79" i="3" l="1"/>
  <c r="C79" i="3"/>
  <c r="A1567" i="1"/>
  <c r="D1567" i="1"/>
  <c r="B1567" i="1"/>
  <c r="D1566" i="1" l="1"/>
  <c r="B1566" i="1"/>
  <c r="D79" i="3"/>
  <c r="A1564" i="1"/>
  <c r="B1564" i="1"/>
  <c r="D1564" i="1"/>
  <c r="A1563" i="1" l="1"/>
  <c r="B1563" i="1"/>
  <c r="D1563" i="1"/>
  <c r="A1562" i="1" l="1"/>
  <c r="B1562" i="1"/>
  <c r="D1562" i="1"/>
  <c r="A1561" i="1" l="1"/>
  <c r="B1561" i="1"/>
  <c r="D1561" i="1"/>
  <c r="A1559" i="1" l="1"/>
  <c r="B1559" i="1"/>
  <c r="D1559" i="1"/>
  <c r="A1560" i="1"/>
  <c r="B1560" i="1"/>
  <c r="D1560" i="1"/>
  <c r="A1558" i="1" l="1"/>
  <c r="B1558" i="1"/>
  <c r="D1558" i="1"/>
  <c r="A1557" i="1" l="1"/>
  <c r="B1557" i="1"/>
  <c r="D1557" i="1"/>
  <c r="A1556" i="1" l="1"/>
  <c r="B1556" i="1"/>
  <c r="D1556" i="1"/>
  <c r="A1555" i="1" l="1"/>
  <c r="B1555" i="1"/>
  <c r="D1555" i="1"/>
  <c r="A1554" i="1" l="1"/>
  <c r="B1554" i="1"/>
  <c r="D1554" i="1"/>
  <c r="A1553" i="1" l="1"/>
  <c r="B1553" i="1"/>
  <c r="D1553" i="1"/>
  <c r="A1552" i="1" l="1"/>
  <c r="B1552" i="1"/>
  <c r="D1552" i="1"/>
  <c r="A1551" i="1" l="1"/>
  <c r="B1551" i="1"/>
  <c r="D1551" i="1"/>
  <c r="A1550" i="1" l="1"/>
  <c r="B1550" i="1"/>
  <c r="D1550" i="1"/>
  <c r="A1549" i="1" l="1"/>
  <c r="B1549" i="1"/>
  <c r="D1549" i="1"/>
  <c r="A1548" i="1" l="1"/>
  <c r="B1548" i="1"/>
  <c r="D1548" i="1"/>
  <c r="A1547" i="1" l="1"/>
  <c r="B1547" i="1"/>
  <c r="D1547" i="1"/>
  <c r="A1546" i="1" l="1"/>
  <c r="B1546" i="1"/>
  <c r="D1546" i="1"/>
  <c r="A1545" i="1" l="1"/>
  <c r="B1545" i="1"/>
  <c r="D1545" i="1"/>
  <c r="B78" i="3" l="1"/>
  <c r="C78" i="3"/>
  <c r="A1544" i="1"/>
  <c r="D1544" i="1"/>
  <c r="B1544" i="1"/>
  <c r="B1543" i="1" s="1"/>
  <c r="D78" i="3" l="1"/>
  <c r="D1543" i="1"/>
  <c r="B1541" i="1"/>
  <c r="D1541" i="1"/>
  <c r="B1540" i="1" l="1"/>
  <c r="D1540" i="1"/>
  <c r="B1539" i="1" l="1"/>
  <c r="D1539" i="1"/>
  <c r="B1537" i="1" l="1"/>
  <c r="D1537" i="1"/>
  <c r="B1538" i="1"/>
  <c r="D1538" i="1"/>
  <c r="B1536" i="1" l="1"/>
  <c r="D1536" i="1"/>
  <c r="B1534" i="1" l="1"/>
  <c r="D1534" i="1"/>
  <c r="B1535" i="1"/>
  <c r="D1535" i="1"/>
  <c r="B1533" i="1" l="1"/>
  <c r="D1533" i="1"/>
  <c r="B1532" i="1" l="1"/>
  <c r="D1532" i="1"/>
  <c r="A1531" i="1" l="1"/>
  <c r="B1531" i="1"/>
  <c r="D1531" i="1"/>
  <c r="A1530" i="1" l="1"/>
  <c r="B1530" i="1"/>
  <c r="D1530" i="1"/>
  <c r="A1529" i="1" l="1"/>
  <c r="B1529" i="1"/>
  <c r="D1529" i="1"/>
  <c r="A1528" i="1" l="1"/>
  <c r="B1528" i="1"/>
  <c r="D1528" i="1"/>
  <c r="A1527" i="1" l="1"/>
  <c r="B1527" i="1"/>
  <c r="D1527" i="1"/>
  <c r="A1526" i="1" l="1"/>
  <c r="B1526" i="1"/>
  <c r="D1526" i="1"/>
  <c r="A1525" i="1" l="1"/>
  <c r="B1525" i="1"/>
  <c r="D1525" i="1"/>
  <c r="A1524" i="1" l="1"/>
  <c r="B1524" i="1"/>
  <c r="D1524" i="1"/>
  <c r="A1523" i="1" l="1"/>
  <c r="B1523" i="1"/>
  <c r="D1523" i="1"/>
  <c r="A1522" i="1" l="1"/>
  <c r="B1522" i="1"/>
  <c r="D1522" i="1"/>
  <c r="B77" i="3" l="1"/>
  <c r="C77" i="3"/>
  <c r="D1521" i="1"/>
  <c r="B1521" i="1"/>
  <c r="A1521" i="1"/>
  <c r="D77" i="3" l="1"/>
  <c r="D1520" i="1"/>
  <c r="B1520" i="1"/>
  <c r="A1518" i="1"/>
  <c r="B1518" i="1"/>
  <c r="D1518" i="1"/>
  <c r="A1517" i="1" l="1"/>
  <c r="B1517" i="1"/>
  <c r="D1517" i="1"/>
  <c r="A1516" i="1" l="1"/>
  <c r="B1516" i="1"/>
  <c r="D1516" i="1"/>
  <c r="D1515" i="1" l="1"/>
  <c r="A1515" i="1"/>
  <c r="B1515" i="1"/>
  <c r="A1514" i="1"/>
  <c r="B1514" i="1"/>
  <c r="D1514" i="1"/>
  <c r="A1513" i="1" l="1"/>
  <c r="B1513" i="1"/>
  <c r="D1513" i="1"/>
  <c r="A1512" i="1" l="1"/>
  <c r="B1512" i="1"/>
  <c r="D1512" i="1"/>
  <c r="A1511" i="1" l="1"/>
  <c r="B1511" i="1"/>
  <c r="D1511" i="1"/>
  <c r="A1510" i="1" l="1"/>
  <c r="B1510" i="1"/>
  <c r="D1510" i="1"/>
  <c r="A1509" i="1" l="1"/>
  <c r="B1509" i="1"/>
  <c r="D1509" i="1"/>
  <c r="A1508" i="1" l="1"/>
  <c r="B1508" i="1"/>
  <c r="D1508" i="1"/>
  <c r="A1507" i="1" l="1"/>
  <c r="B1507" i="1"/>
  <c r="D1507" i="1"/>
  <c r="A1506" i="1" l="1"/>
  <c r="B1506" i="1"/>
  <c r="D1506" i="1"/>
  <c r="A1505" i="1" l="1"/>
  <c r="B1505" i="1"/>
  <c r="D1505" i="1"/>
  <c r="A1504" i="1" l="1"/>
  <c r="B1504" i="1"/>
  <c r="D1504" i="1"/>
  <c r="A1503" i="1" l="1"/>
  <c r="B1503" i="1"/>
  <c r="D1503" i="1"/>
  <c r="A1502" i="1" l="1"/>
  <c r="B1502" i="1"/>
  <c r="D1502" i="1"/>
  <c r="A1501" i="1" l="1"/>
  <c r="B1501" i="1"/>
  <c r="D1501" i="1"/>
  <c r="A1500" i="1" l="1"/>
  <c r="B1500" i="1"/>
  <c r="D1500" i="1"/>
  <c r="A1499" i="1" l="1"/>
  <c r="B1499" i="1"/>
  <c r="D1499" i="1"/>
  <c r="B76" i="3" l="1"/>
  <c r="C76" i="3"/>
  <c r="D76" i="3" l="1"/>
  <c r="D1498" i="1"/>
  <c r="B1498" i="1"/>
  <c r="B1497" i="1" s="1"/>
  <c r="A1498" i="1"/>
  <c r="D1497" i="1" l="1"/>
  <c r="B1495" i="1"/>
  <c r="D1495" i="1"/>
  <c r="B1494" i="1" l="1"/>
  <c r="D1494" i="1"/>
  <c r="B1493" i="1" l="1"/>
  <c r="D1493" i="1"/>
  <c r="B1492" i="1" l="1"/>
  <c r="D1492" i="1"/>
  <c r="A1491" i="1" l="1"/>
  <c r="B1491" i="1"/>
  <c r="D1491" i="1"/>
  <c r="A1489" i="1"/>
  <c r="A1490" i="1" l="1"/>
  <c r="B1490" i="1"/>
  <c r="D1490" i="1"/>
  <c r="B1489" i="1" l="1"/>
  <c r="D1489" i="1"/>
  <c r="A1488" i="1" l="1"/>
  <c r="B1488" i="1"/>
  <c r="D1488" i="1"/>
  <c r="A1487" i="1" l="1"/>
  <c r="B1487" i="1"/>
  <c r="D1487" i="1"/>
  <c r="A1486" i="1" l="1"/>
  <c r="B1486" i="1"/>
  <c r="D1486" i="1"/>
  <c r="A1485" i="1" l="1"/>
  <c r="B1485" i="1"/>
  <c r="D1485" i="1"/>
  <c r="A1484" i="1" l="1"/>
  <c r="B1484" i="1"/>
  <c r="D1484" i="1"/>
  <c r="A1483" i="1" l="1"/>
  <c r="B1483" i="1"/>
  <c r="D1483" i="1"/>
  <c r="A1482" i="1" l="1"/>
  <c r="B1482" i="1"/>
  <c r="D1482" i="1"/>
  <c r="A1481" i="1" l="1"/>
  <c r="B1481" i="1"/>
  <c r="D1481" i="1"/>
  <c r="A1480" i="1"/>
  <c r="B1480" i="1"/>
  <c r="D1480" i="1"/>
  <c r="A1479" i="1" l="1"/>
  <c r="B1479" i="1"/>
  <c r="D1479" i="1"/>
  <c r="A1478" i="1" l="1"/>
  <c r="B1478" i="1"/>
  <c r="D1478" i="1"/>
  <c r="A1477" i="1" l="1"/>
  <c r="B1477" i="1"/>
  <c r="D1477" i="1"/>
  <c r="B75" i="3" l="1"/>
  <c r="C75" i="3"/>
  <c r="D1476" i="1"/>
  <c r="B1476" i="1"/>
  <c r="A1476" i="1"/>
  <c r="D1475" i="1" l="1"/>
  <c r="B1475" i="1"/>
  <c r="D75" i="3"/>
  <c r="A1473" i="1"/>
  <c r="B1473" i="1"/>
  <c r="D1473" i="1"/>
  <c r="A1472" i="1" l="1"/>
  <c r="B1472" i="1"/>
  <c r="D1472" i="1"/>
  <c r="A1471" i="1" l="1"/>
  <c r="B1471" i="1"/>
  <c r="D1471" i="1"/>
  <c r="A1470" i="1" l="1"/>
  <c r="B1470" i="1"/>
  <c r="D1470" i="1"/>
  <c r="A1469" i="1" l="1"/>
  <c r="B1469" i="1"/>
  <c r="D1469" i="1"/>
  <c r="A1468" i="1" l="1"/>
  <c r="B1468" i="1"/>
  <c r="D1468" i="1"/>
  <c r="A1467" i="1" l="1"/>
  <c r="B1467" i="1"/>
  <c r="D1467" i="1"/>
  <c r="A1466" i="1" l="1"/>
  <c r="B1466" i="1"/>
  <c r="D1466" i="1"/>
  <c r="A1465" i="1" l="1"/>
  <c r="B1465" i="1"/>
  <c r="D1465" i="1"/>
  <c r="A1464" i="1" l="1"/>
  <c r="B1464" i="1"/>
  <c r="D1464" i="1"/>
  <c r="A1463" i="1" l="1"/>
  <c r="B1463" i="1"/>
  <c r="D1463" i="1"/>
  <c r="A1462" i="1" l="1"/>
  <c r="B1462" i="1"/>
  <c r="D1462" i="1"/>
  <c r="A1461" i="1" l="1"/>
  <c r="B1461" i="1"/>
  <c r="D1461" i="1"/>
  <c r="A1460" i="1" l="1"/>
  <c r="B1460" i="1"/>
  <c r="D1460" i="1"/>
  <c r="A1459" i="1"/>
  <c r="B1459" i="1"/>
  <c r="D1459" i="1"/>
  <c r="A1458" i="1" l="1"/>
  <c r="B1458" i="1"/>
  <c r="D1458" i="1"/>
  <c r="A1457" i="1" l="1"/>
  <c r="B1457" i="1"/>
  <c r="D1457" i="1"/>
  <c r="A1456" i="1" l="1"/>
  <c r="B1456" i="1"/>
  <c r="D1456" i="1"/>
  <c r="A1455" i="1" l="1"/>
  <c r="B1455" i="1"/>
  <c r="D1455" i="1"/>
  <c r="A1454" i="1" l="1"/>
  <c r="B1454" i="1"/>
  <c r="D1454" i="1"/>
  <c r="A1453" i="1" l="1"/>
  <c r="B1453" i="1"/>
  <c r="D1453" i="1"/>
  <c r="B74" i="3" l="1"/>
  <c r="C74" i="3"/>
  <c r="D1452" i="1"/>
  <c r="B1452" i="1"/>
  <c r="A1452" i="1"/>
  <c r="D1451" i="1" l="1"/>
  <c r="B1451" i="1"/>
  <c r="D74" i="3"/>
  <c r="A1449" i="1"/>
  <c r="B1449" i="1"/>
  <c r="D1449" i="1"/>
  <c r="A1448" i="1" l="1"/>
  <c r="B1448" i="1"/>
  <c r="D1448" i="1"/>
  <c r="A1447" i="1" l="1"/>
  <c r="B1447" i="1"/>
  <c r="D1447" i="1"/>
  <c r="A1446" i="1" l="1"/>
  <c r="B1446" i="1"/>
  <c r="D1446" i="1"/>
  <c r="A1445" i="1" l="1"/>
  <c r="B1445" i="1"/>
  <c r="D1445" i="1"/>
  <c r="A1444" i="1" l="1"/>
  <c r="B1444" i="1"/>
  <c r="D1444" i="1"/>
  <c r="A1443" i="1" l="1"/>
  <c r="B1443" i="1"/>
  <c r="D1443" i="1"/>
  <c r="A1442" i="1" l="1"/>
  <c r="B1442" i="1"/>
  <c r="D1442" i="1"/>
  <c r="A1441" i="1" l="1"/>
  <c r="B1441" i="1"/>
  <c r="D1441" i="1"/>
  <c r="A1440" i="1" l="1"/>
  <c r="B1440" i="1"/>
  <c r="D1440" i="1"/>
  <c r="A1439" i="1" l="1"/>
  <c r="B1439" i="1"/>
  <c r="D1439" i="1"/>
  <c r="A1438" i="1" l="1"/>
  <c r="B1438" i="1"/>
  <c r="D1438" i="1"/>
  <c r="A1437" i="1" l="1"/>
  <c r="B1437" i="1"/>
  <c r="D1437" i="1"/>
  <c r="A1436" i="1" l="1"/>
  <c r="B1436" i="1"/>
  <c r="D1436" i="1"/>
  <c r="A1435" i="1" l="1"/>
  <c r="B1435" i="1"/>
  <c r="D1435" i="1"/>
  <c r="A1433" i="1" l="1"/>
  <c r="B1433" i="1"/>
  <c r="D1433" i="1"/>
  <c r="A1434" i="1"/>
  <c r="B1434" i="1"/>
  <c r="D1434" i="1"/>
  <c r="A1432" i="1" l="1"/>
  <c r="B1432" i="1"/>
  <c r="D1432" i="1"/>
  <c r="B73" i="3" l="1"/>
  <c r="C73" i="3"/>
  <c r="B1431" i="1"/>
  <c r="D1431" i="1"/>
  <c r="A1431" i="1"/>
  <c r="D1430" i="1" l="1"/>
  <c r="B1430" i="1"/>
  <c r="D73" i="3"/>
  <c r="A1428" i="1"/>
  <c r="B1428" i="1"/>
  <c r="D1428" i="1"/>
  <c r="A1427" i="1" l="1"/>
  <c r="B1427" i="1"/>
  <c r="D1427" i="1"/>
  <c r="A1426" i="1" l="1"/>
  <c r="B1426" i="1"/>
  <c r="D1426" i="1"/>
  <c r="A1425" i="1" l="1"/>
  <c r="B1425" i="1"/>
  <c r="D1425" i="1"/>
  <c r="A1424" i="1" l="1"/>
  <c r="B1424" i="1"/>
  <c r="D1424" i="1"/>
  <c r="A1423" i="1" l="1"/>
  <c r="B1423" i="1"/>
  <c r="D1423" i="1"/>
  <c r="A1422" i="1" l="1"/>
  <c r="B1422" i="1"/>
  <c r="D1422" i="1"/>
  <c r="A1421" i="1" l="1"/>
  <c r="B1421" i="1"/>
  <c r="D1421" i="1"/>
  <c r="A1419" i="1" l="1"/>
  <c r="B1419" i="1"/>
  <c r="D1419" i="1"/>
  <c r="A1420" i="1"/>
  <c r="B1420" i="1"/>
  <c r="D1420" i="1"/>
  <c r="A1418" i="1" l="1"/>
  <c r="B1418" i="1"/>
  <c r="D1418" i="1"/>
  <c r="A1417" i="1" l="1"/>
  <c r="B1417" i="1"/>
  <c r="D1417" i="1"/>
  <c r="A1416" i="1" l="1"/>
  <c r="B1416" i="1"/>
  <c r="D1416" i="1"/>
  <c r="A1415" i="1" l="1"/>
  <c r="B1415" i="1"/>
  <c r="D1415" i="1"/>
  <c r="A1414" i="1" l="1"/>
  <c r="B1414" i="1"/>
  <c r="D1414" i="1"/>
  <c r="A1413" i="1" l="1"/>
  <c r="B1413" i="1"/>
  <c r="D1413" i="1"/>
  <c r="A1412" i="1" l="1"/>
  <c r="B1412" i="1"/>
  <c r="D1412" i="1"/>
  <c r="A1411" i="1" l="1"/>
  <c r="B1411" i="1"/>
  <c r="D1411" i="1"/>
  <c r="A1410" i="1" l="1"/>
  <c r="B1410" i="1"/>
  <c r="D1410" i="1"/>
  <c r="A1409" i="1" l="1"/>
  <c r="B1409" i="1"/>
  <c r="D1409" i="1"/>
  <c r="A1408" i="1" l="1"/>
  <c r="B1408" i="1"/>
  <c r="D1408" i="1"/>
  <c r="A1407" i="1" l="1"/>
  <c r="B1407" i="1"/>
  <c r="D1407" i="1"/>
  <c r="B72" i="3" l="1"/>
  <c r="C72" i="3"/>
  <c r="D1406" i="1"/>
  <c r="B1406" i="1"/>
  <c r="A1406" i="1"/>
  <c r="D1405" i="1" l="1"/>
  <c r="B1405" i="1"/>
  <c r="D72" i="3"/>
  <c r="B1403" i="1"/>
  <c r="D1403" i="1"/>
  <c r="A1402" i="1" l="1"/>
  <c r="B1402" i="1"/>
  <c r="D1402" i="1"/>
  <c r="A1401" i="1" l="1"/>
  <c r="B1401" i="1"/>
  <c r="D1401" i="1"/>
  <c r="A1400" i="1"/>
  <c r="B1400" i="1" l="1"/>
  <c r="D1400" i="1"/>
  <c r="A1399" i="1" l="1"/>
  <c r="B1399" i="1"/>
  <c r="D1399" i="1"/>
  <c r="A1398" i="1" l="1"/>
  <c r="B1398" i="1"/>
  <c r="D1398" i="1"/>
  <c r="A1397" i="1" l="1"/>
  <c r="B1397" i="1"/>
  <c r="D1397" i="1"/>
  <c r="A1396" i="1" l="1"/>
  <c r="B1396" i="1"/>
  <c r="D1396" i="1"/>
  <c r="A1394" i="1" l="1"/>
  <c r="B1394" i="1"/>
  <c r="D1394" i="1"/>
  <c r="A1395" i="1"/>
  <c r="B1395" i="1"/>
  <c r="D1395" i="1"/>
  <c r="A1393" i="1" l="1"/>
  <c r="B1393" i="1"/>
  <c r="D1393" i="1"/>
  <c r="A1392" i="1" l="1"/>
  <c r="B1392" i="1"/>
  <c r="D1392" i="1"/>
  <c r="A1391" i="1" l="1"/>
  <c r="B1391" i="1"/>
  <c r="D1391" i="1"/>
  <c r="A1390" i="1" l="1"/>
  <c r="B1390" i="1"/>
  <c r="D1390" i="1"/>
  <c r="A1389" i="1" l="1"/>
  <c r="B1389" i="1"/>
  <c r="D1389" i="1"/>
  <c r="A1388" i="1" l="1"/>
  <c r="B1388" i="1"/>
  <c r="D1388" i="1"/>
  <c r="A1387" i="1" l="1"/>
  <c r="B1387" i="1"/>
  <c r="D1387" i="1"/>
  <c r="A1386" i="1" l="1"/>
  <c r="B1386" i="1"/>
  <c r="D1386" i="1"/>
  <c r="B71" i="3" l="1"/>
  <c r="C71" i="3"/>
  <c r="D1385" i="1"/>
  <c r="B1385" i="1"/>
  <c r="A1385" i="1"/>
  <c r="D1384" i="1" l="1"/>
  <c r="B1384" i="1"/>
  <c r="D71" i="3"/>
  <c r="A1382" i="1"/>
  <c r="B1382" i="1"/>
  <c r="D1382" i="1"/>
  <c r="A1381" i="1" l="1"/>
  <c r="B1381" i="1"/>
  <c r="D1381" i="1"/>
  <c r="A1380" i="1" l="1"/>
  <c r="B1380" i="1"/>
  <c r="D1380" i="1"/>
  <c r="A1379" i="1" l="1"/>
  <c r="B1379" i="1"/>
  <c r="D1379" i="1"/>
  <c r="A1378" i="1" l="1"/>
  <c r="B1378" i="1"/>
  <c r="D1378" i="1"/>
  <c r="A1377" i="1" l="1"/>
  <c r="B1377" i="1"/>
  <c r="D1377" i="1"/>
  <c r="A1376" i="1" l="1"/>
  <c r="B1376" i="1"/>
  <c r="D1376" i="1"/>
  <c r="A1375" i="1"/>
  <c r="B1375" i="1" l="1"/>
  <c r="D1375" i="1"/>
  <c r="A1374" i="1" l="1"/>
  <c r="B1374" i="1"/>
  <c r="D1374" i="1"/>
  <c r="A1373" i="1" l="1"/>
  <c r="B1373" i="1"/>
  <c r="D1373" i="1"/>
  <c r="A1372" i="1" l="1"/>
  <c r="B1372" i="1"/>
  <c r="D1372" i="1"/>
  <c r="A1371" i="1" l="1"/>
  <c r="B1371" i="1"/>
  <c r="D1371" i="1"/>
  <c r="A1370" i="1" l="1"/>
  <c r="B1370" i="1"/>
  <c r="D1370" i="1"/>
  <c r="A1369" i="1" l="1"/>
  <c r="B1369" i="1"/>
  <c r="D1369" i="1"/>
  <c r="A1368" i="1" l="1"/>
  <c r="B1368" i="1"/>
  <c r="D1368" i="1"/>
  <c r="A1367" i="1" l="1"/>
  <c r="B1367" i="1"/>
  <c r="D1367" i="1"/>
  <c r="A1366" i="1" l="1"/>
  <c r="B1366" i="1"/>
  <c r="D1366" i="1"/>
  <c r="C70" i="3" l="1"/>
  <c r="A1365" i="1" l="1"/>
  <c r="B1365" i="1"/>
  <c r="D1365" i="1"/>
  <c r="B70" i="3" l="1"/>
  <c r="D70" i="3" s="1"/>
  <c r="D1364" i="1" l="1"/>
  <c r="B1364" i="1"/>
  <c r="A1364" i="1"/>
  <c r="B1363" i="1" l="1"/>
  <c r="D1363" i="1"/>
  <c r="A1360" i="1"/>
  <c r="B1360" i="1"/>
  <c r="D1360" i="1"/>
  <c r="A1359" i="1" l="1"/>
  <c r="B1359" i="1"/>
  <c r="D1359" i="1"/>
  <c r="A1358" i="1" l="1"/>
  <c r="B1358" i="1"/>
  <c r="D1358" i="1"/>
  <c r="A1357" i="1"/>
  <c r="B1357" i="1"/>
  <c r="D1357" i="1"/>
  <c r="A1356" i="1" l="1"/>
  <c r="B1356" i="1"/>
  <c r="D1356" i="1"/>
  <c r="A1355" i="1" l="1"/>
  <c r="B1355" i="1"/>
  <c r="D1355" i="1"/>
  <c r="A1354" i="1" l="1"/>
  <c r="B1354" i="1"/>
  <c r="D1354" i="1"/>
  <c r="A1353" i="1" l="1"/>
  <c r="B1353" i="1"/>
  <c r="D1353" i="1"/>
  <c r="A1352" i="1" l="1"/>
  <c r="B1352" i="1"/>
  <c r="D1352" i="1"/>
  <c r="A1351" i="1" l="1"/>
  <c r="B1351" i="1"/>
  <c r="D1351" i="1"/>
  <c r="A1350" i="1" l="1"/>
  <c r="B1350" i="1"/>
  <c r="D1350" i="1"/>
  <c r="A1349" i="1" l="1"/>
  <c r="B1349" i="1"/>
  <c r="D1349" i="1"/>
  <c r="A1348" i="1"/>
  <c r="B1348" i="1" l="1"/>
  <c r="D1348" i="1"/>
  <c r="A1347" i="1" l="1"/>
  <c r="B1347" i="1"/>
  <c r="D1347" i="1"/>
  <c r="A1346" i="1" l="1"/>
  <c r="B1346" i="1"/>
  <c r="D1346" i="1"/>
  <c r="A1345" i="1" l="1"/>
  <c r="B1345" i="1"/>
  <c r="D1345" i="1"/>
  <c r="A1344" i="1" l="1"/>
  <c r="B1344" i="1"/>
  <c r="D1344" i="1"/>
  <c r="A1343" i="1" l="1"/>
  <c r="B1343" i="1"/>
  <c r="D1343" i="1"/>
  <c r="A1342" i="1" l="1"/>
  <c r="B1342" i="1"/>
  <c r="D1342" i="1"/>
  <c r="A1341" i="1" l="1"/>
  <c r="B1341" i="1"/>
  <c r="D1341" i="1"/>
  <c r="A1340" i="1" l="1"/>
  <c r="B1340" i="1"/>
  <c r="D1340" i="1"/>
  <c r="B69" i="3" l="1"/>
  <c r="C69" i="3"/>
  <c r="D1339" i="1"/>
  <c r="B1339" i="1"/>
  <c r="A1339" i="1"/>
  <c r="B1338" i="1" l="1"/>
  <c r="D1338" i="1"/>
  <c r="D69" i="3"/>
  <c r="A1336" i="1" l="1"/>
  <c r="B1336" i="1"/>
  <c r="D1336" i="1"/>
  <c r="A1335" i="1" l="1"/>
  <c r="B1335" i="1"/>
  <c r="D1335" i="1"/>
  <c r="A1334" i="1" l="1"/>
  <c r="B1334" i="1"/>
  <c r="D1334" i="1"/>
  <c r="A1333" i="1" l="1"/>
  <c r="B1333" i="1"/>
  <c r="D1333" i="1"/>
  <c r="A1332" i="1" l="1"/>
  <c r="B1332" i="1"/>
  <c r="D1332" i="1"/>
  <c r="A1331" i="1" l="1"/>
  <c r="B1331" i="1"/>
  <c r="D1331" i="1"/>
  <c r="A1330" i="1" l="1"/>
  <c r="B1330" i="1"/>
  <c r="D1330" i="1"/>
  <c r="A1329" i="1" l="1"/>
  <c r="B1329" i="1"/>
  <c r="D1329" i="1"/>
  <c r="A1328" i="1" l="1"/>
  <c r="B1328" i="1"/>
  <c r="D1328" i="1"/>
  <c r="A1327" i="1" l="1"/>
  <c r="B1327" i="1"/>
  <c r="D1327" i="1"/>
  <c r="A1326" i="1" l="1"/>
  <c r="B1326" i="1"/>
  <c r="D1326" i="1"/>
  <c r="A1325" i="1" l="1"/>
  <c r="B1325" i="1"/>
  <c r="D1325" i="1"/>
  <c r="A1324" i="1" l="1"/>
  <c r="B1324" i="1"/>
  <c r="D1324" i="1"/>
  <c r="A1323" i="1" l="1"/>
  <c r="B1323" i="1"/>
  <c r="D1323" i="1"/>
  <c r="A1322" i="1"/>
  <c r="B1322" i="1"/>
  <c r="D1322" i="1"/>
  <c r="A1321" i="1" l="1"/>
  <c r="B1321" i="1"/>
  <c r="D1321" i="1"/>
  <c r="A1320" i="1" l="1"/>
  <c r="B1320" i="1"/>
  <c r="D1320" i="1"/>
  <c r="A1319" i="1" l="1"/>
  <c r="B1319" i="1"/>
  <c r="D1319" i="1"/>
  <c r="A1318" i="1" l="1"/>
  <c r="B1318" i="1"/>
  <c r="D1318" i="1"/>
  <c r="A1317" i="1" l="1"/>
  <c r="B1317" i="1"/>
  <c r="D1317" i="1"/>
  <c r="A1316" i="1" l="1"/>
  <c r="B1316" i="1"/>
  <c r="D1316" i="1"/>
  <c r="B68" i="3" l="1"/>
  <c r="C68" i="3"/>
  <c r="D1315" i="1"/>
  <c r="B1315" i="1"/>
  <c r="A1315" i="1"/>
  <c r="D68" i="3" l="1"/>
  <c r="B1314" i="1"/>
  <c r="D1314" i="1"/>
  <c r="A1312" i="1"/>
  <c r="B1312" i="1"/>
  <c r="D1312" i="1"/>
  <c r="A1311" i="1" l="1"/>
  <c r="B1311" i="1"/>
  <c r="D1311" i="1"/>
  <c r="A1310" i="1" l="1"/>
  <c r="B1310" i="1"/>
  <c r="D1310" i="1"/>
  <c r="A1309" i="1" l="1"/>
  <c r="B1309" i="1"/>
  <c r="D1309" i="1"/>
  <c r="A1308" i="1" l="1"/>
  <c r="B1308" i="1"/>
  <c r="D1308" i="1"/>
  <c r="A1307" i="1" l="1"/>
  <c r="B1307" i="1"/>
  <c r="D1307" i="1"/>
  <c r="A1306" i="1" l="1"/>
  <c r="B1306" i="1"/>
  <c r="D1306" i="1"/>
  <c r="A1305" i="1" l="1"/>
  <c r="B1305" i="1"/>
  <c r="D1305" i="1"/>
  <c r="A1304" i="1" l="1"/>
  <c r="B1304" i="1"/>
  <c r="D1304" i="1"/>
  <c r="A1303" i="1" l="1"/>
  <c r="B1303" i="1"/>
  <c r="D1303" i="1"/>
  <c r="A1302" i="1" l="1"/>
  <c r="B1302" i="1"/>
  <c r="D1302" i="1"/>
  <c r="A1301" i="1" l="1"/>
  <c r="B1301" i="1"/>
  <c r="D1301" i="1"/>
  <c r="A1300" i="1" l="1"/>
  <c r="B1300" i="1"/>
  <c r="D1300" i="1"/>
  <c r="A1299" i="1" l="1"/>
  <c r="B1299" i="1"/>
  <c r="D1299" i="1"/>
  <c r="A1298" i="1" l="1"/>
  <c r="B1298" i="1"/>
  <c r="D1298" i="1"/>
  <c r="A1297" i="1" l="1"/>
  <c r="B1297" i="1"/>
  <c r="D1297" i="1"/>
  <c r="A1296" i="1" l="1"/>
  <c r="B1296" i="1"/>
  <c r="D1296" i="1"/>
  <c r="A1295" i="1" l="1"/>
  <c r="B1295" i="1"/>
  <c r="D1295" i="1"/>
  <c r="A1294" i="1" l="1"/>
  <c r="B1294" i="1"/>
  <c r="D1294" i="1"/>
  <c r="A1293" i="1" l="1"/>
  <c r="B1293" i="1"/>
  <c r="D1293" i="1"/>
  <c r="B67" i="3" l="1"/>
  <c r="C67" i="3"/>
  <c r="D1292" i="1"/>
  <c r="B1292" i="1"/>
  <c r="B1291" i="1" s="1"/>
  <c r="A1292" i="1"/>
  <c r="D67" i="3" l="1"/>
  <c r="D1291" i="1"/>
  <c r="A1289" i="1"/>
  <c r="B1289" i="1"/>
  <c r="D1289" i="1"/>
  <c r="A1288" i="1" l="1"/>
  <c r="B1288" i="1"/>
  <c r="D1288" i="1"/>
  <c r="A1287" i="1" l="1"/>
  <c r="B1287" i="1"/>
  <c r="D1287" i="1"/>
  <c r="A1286" i="1" l="1"/>
  <c r="B1286" i="1"/>
  <c r="D1286" i="1"/>
  <c r="A1285" i="1" l="1"/>
  <c r="B1285" i="1"/>
  <c r="D1285" i="1"/>
  <c r="A1284" i="1" l="1"/>
  <c r="B1284" i="1"/>
  <c r="D1284" i="1"/>
  <c r="A1283" i="1" l="1"/>
  <c r="B1283" i="1"/>
  <c r="D1283" i="1"/>
  <c r="A1282" i="1" l="1"/>
  <c r="B1282" i="1"/>
  <c r="D1282" i="1"/>
  <c r="A1281" i="1" l="1"/>
  <c r="B1281" i="1"/>
  <c r="D1281" i="1"/>
  <c r="A1280" i="1" l="1"/>
  <c r="B1280" i="1"/>
  <c r="D1280" i="1"/>
  <c r="A1279" i="1" l="1"/>
  <c r="B1279" i="1"/>
  <c r="D1279" i="1"/>
  <c r="A1278" i="1" l="1"/>
  <c r="B1278" i="1"/>
  <c r="D1278" i="1"/>
  <c r="A1277" i="1" l="1"/>
  <c r="B1277" i="1"/>
  <c r="D1277" i="1"/>
  <c r="A1276" i="1" l="1"/>
  <c r="B1276" i="1"/>
  <c r="D1276" i="1"/>
  <c r="A1275" i="1" l="1"/>
  <c r="B1275" i="1"/>
  <c r="D1275" i="1"/>
  <c r="A1274" i="1" l="1"/>
  <c r="B1274" i="1"/>
  <c r="D1274" i="1"/>
  <c r="A1273" i="1" l="1"/>
  <c r="B1273" i="1"/>
  <c r="D1273" i="1"/>
  <c r="A1272" i="1" l="1"/>
  <c r="B1272" i="1"/>
  <c r="D1272" i="1"/>
  <c r="A1271" i="1" l="1"/>
  <c r="B1271" i="1"/>
  <c r="D1271" i="1"/>
  <c r="A1270" i="1" l="1"/>
  <c r="B1270" i="1"/>
  <c r="D1270" i="1"/>
  <c r="B66" i="3" l="1"/>
  <c r="C66" i="3"/>
  <c r="D1269" i="1"/>
  <c r="B1269" i="1"/>
  <c r="A1269" i="1"/>
  <c r="D66" i="3" l="1"/>
  <c r="B1268" i="1"/>
  <c r="D1268" i="1" l="1"/>
  <c r="A1266" i="1"/>
  <c r="B1266" i="1"/>
  <c r="D1266" i="1"/>
  <c r="A1265" i="1" l="1"/>
  <c r="B1265" i="1"/>
  <c r="D1265" i="1"/>
  <c r="A1264" i="1" l="1"/>
  <c r="B1264" i="1"/>
  <c r="D1264" i="1"/>
  <c r="A1263" i="1" l="1"/>
  <c r="B1263" i="1"/>
  <c r="D1263" i="1"/>
  <c r="A1262" i="1" l="1"/>
  <c r="B1262" i="1"/>
  <c r="D1262" i="1"/>
  <c r="A1260" i="1" l="1"/>
  <c r="B1260" i="1"/>
  <c r="D1260" i="1"/>
  <c r="A1261" i="1"/>
  <c r="B1261" i="1"/>
  <c r="D1261" i="1"/>
  <c r="A1259" i="1" l="1"/>
  <c r="B1259" i="1"/>
  <c r="D1259" i="1"/>
  <c r="A1258" i="1" l="1"/>
  <c r="B1258" i="1"/>
  <c r="D1258" i="1"/>
  <c r="A1257" i="1" l="1"/>
  <c r="B1257" i="1"/>
  <c r="D1257" i="1"/>
  <c r="A1256" i="1" l="1"/>
  <c r="B1256" i="1"/>
  <c r="D1256" i="1"/>
  <c r="A1255" i="1" l="1"/>
  <c r="B1255" i="1"/>
  <c r="D1255" i="1"/>
  <c r="A1254" i="1" l="1"/>
  <c r="B1254" i="1"/>
  <c r="D1254" i="1"/>
  <c r="A1252" i="1" l="1"/>
  <c r="B1252" i="1"/>
  <c r="D1252" i="1"/>
  <c r="A1253" i="1"/>
  <c r="B1253" i="1"/>
  <c r="D1253" i="1"/>
  <c r="A1251" i="1" l="1"/>
  <c r="B1251" i="1"/>
  <c r="D1251" i="1"/>
  <c r="A1250" i="1"/>
  <c r="B1250" i="1" l="1"/>
  <c r="D1250" i="1"/>
  <c r="A1249" i="1" l="1"/>
  <c r="B1249" i="1"/>
  <c r="D1249" i="1"/>
  <c r="A1248" i="1"/>
  <c r="B1248" i="1" l="1"/>
  <c r="D1248" i="1"/>
  <c r="A1247" i="1" l="1"/>
  <c r="B1247" i="1"/>
  <c r="D1247" i="1"/>
  <c r="A1246" i="1" l="1"/>
  <c r="B1246" i="1"/>
  <c r="D1246" i="1"/>
  <c r="B65" i="3" l="1"/>
  <c r="C65" i="3"/>
  <c r="D1245" i="1"/>
  <c r="B1245" i="1"/>
  <c r="A1245" i="1"/>
  <c r="D65" i="3" l="1"/>
  <c r="D1244" i="1"/>
  <c r="B1244" i="1"/>
  <c r="A1242" i="1" l="1"/>
  <c r="B1242" i="1"/>
  <c r="D1242" i="1"/>
  <c r="A1241" i="1" l="1"/>
  <c r="B1241" i="1"/>
  <c r="D1241" i="1"/>
  <c r="A1240" i="1" l="1"/>
  <c r="B1240" i="1"/>
  <c r="D1240" i="1"/>
  <c r="B1239" i="1" l="1"/>
  <c r="A1239" i="1"/>
  <c r="D1239" i="1"/>
  <c r="A1238" i="1" l="1"/>
  <c r="B1238" i="1"/>
  <c r="D1238" i="1"/>
  <c r="A1237" i="1" l="1"/>
  <c r="B1237" i="1"/>
  <c r="D1237" i="1"/>
  <c r="A1236" i="1" l="1"/>
  <c r="B1236" i="1"/>
  <c r="D1236" i="1"/>
  <c r="A1235" i="1" l="1"/>
  <c r="B1235" i="1"/>
  <c r="D1235" i="1"/>
  <c r="A1234" i="1" l="1"/>
  <c r="B1234" i="1"/>
  <c r="D1234" i="1"/>
  <c r="A1233" i="1" l="1"/>
  <c r="B1233" i="1"/>
  <c r="D1233" i="1"/>
  <c r="A1232" i="1" l="1"/>
  <c r="B1232" i="1"/>
  <c r="D1232" i="1"/>
  <c r="D1231" i="1" l="1"/>
  <c r="B1231" i="1"/>
  <c r="A1231" i="1"/>
  <c r="D1230" i="1" l="1"/>
  <c r="B1230" i="1"/>
  <c r="A1230" i="1"/>
  <c r="D1229" i="1" l="1"/>
  <c r="B1229" i="1"/>
  <c r="A1229" i="1"/>
  <c r="D1228" i="1" l="1"/>
  <c r="B1228" i="1"/>
  <c r="A1228" i="1"/>
  <c r="D1227" i="1" l="1"/>
  <c r="B1227" i="1"/>
  <c r="A1227" i="1"/>
  <c r="A1226" i="1" l="1"/>
  <c r="B1226" i="1"/>
  <c r="D1226" i="1"/>
  <c r="A1225" i="1" l="1"/>
  <c r="B1225" i="1"/>
  <c r="D1225" i="1"/>
  <c r="A1224" i="1" l="1"/>
  <c r="B1224" i="1"/>
  <c r="D1224" i="1"/>
  <c r="A1223" i="1" l="1"/>
  <c r="B1223" i="1"/>
  <c r="D1223" i="1"/>
  <c r="A1222" i="1"/>
  <c r="B64" i="3" l="1"/>
  <c r="C64" i="3"/>
  <c r="D64" i="3" l="1"/>
  <c r="D1222" i="1"/>
  <c r="B1222" i="1"/>
  <c r="B1221" i="1" s="1"/>
  <c r="D1221" i="1" l="1"/>
  <c r="A1219" i="1"/>
  <c r="B1219" i="1"/>
  <c r="D1219" i="1"/>
  <c r="A1218" i="1" l="1"/>
  <c r="B1218" i="1"/>
  <c r="D1218" i="1"/>
  <c r="D1217" i="1" l="1"/>
  <c r="B1217" i="1"/>
  <c r="A1217" i="1"/>
  <c r="D1216" i="1" l="1"/>
  <c r="B1216" i="1"/>
  <c r="A1216" i="1"/>
  <c r="A1200" i="1" l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199" i="1"/>
  <c r="D1215" i="1"/>
  <c r="B1215" i="1"/>
  <c r="B1214" i="1" l="1"/>
  <c r="D1214" i="1"/>
  <c r="B1213" i="1" l="1"/>
  <c r="D1213" i="1"/>
  <c r="B1212" i="1" l="1"/>
  <c r="D1212" i="1"/>
  <c r="B1211" i="1" l="1"/>
  <c r="D1211" i="1"/>
  <c r="B1210" i="1" l="1"/>
  <c r="D1210" i="1"/>
  <c r="B1209" i="1" l="1"/>
  <c r="D1209" i="1"/>
  <c r="B1208" i="1" l="1"/>
  <c r="D1208" i="1"/>
  <c r="B1207" i="1" l="1"/>
  <c r="D1207" i="1"/>
  <c r="B1206" i="1" l="1"/>
  <c r="D1206" i="1"/>
  <c r="B1205" i="1" l="1"/>
  <c r="D1205" i="1"/>
  <c r="B1204" i="1" l="1"/>
  <c r="D1204" i="1"/>
  <c r="B1201" i="1" l="1"/>
  <c r="D1201" i="1"/>
  <c r="B1202" i="1"/>
  <c r="D1202" i="1"/>
  <c r="B1203" i="1"/>
  <c r="D1203" i="1"/>
  <c r="B1200" i="1" l="1"/>
  <c r="D1200" i="1"/>
  <c r="B63" i="3" l="1"/>
  <c r="C63" i="3"/>
  <c r="D1199" i="1"/>
  <c r="B1199" i="1"/>
  <c r="D63" i="3" l="1"/>
  <c r="D1198" i="1"/>
  <c r="B1198" i="1"/>
  <c r="A1196" i="1" l="1"/>
  <c r="B1196" i="1"/>
  <c r="D1196" i="1"/>
  <c r="A1195" i="1" l="1"/>
  <c r="B1195" i="1"/>
  <c r="D1195" i="1"/>
  <c r="A1194" i="1" l="1"/>
  <c r="B1194" i="1"/>
  <c r="D1194" i="1"/>
  <c r="A1193" i="1" l="1"/>
  <c r="B1193" i="1"/>
  <c r="D1193" i="1"/>
  <c r="A1192" i="1" l="1"/>
  <c r="B1192" i="1"/>
  <c r="D1192" i="1"/>
  <c r="A1191" i="1" l="1"/>
  <c r="B1191" i="1"/>
  <c r="D1191" i="1"/>
  <c r="A1190" i="1" l="1"/>
  <c r="B1190" i="1"/>
  <c r="D1190" i="1"/>
  <c r="D1189" i="1" l="1"/>
  <c r="B1189" i="1"/>
  <c r="A1189" i="1"/>
  <c r="D1188" i="1" l="1"/>
  <c r="B1188" i="1"/>
  <c r="A1188" i="1"/>
  <c r="D1187" i="1" l="1"/>
  <c r="B1187" i="1"/>
  <c r="A1187" i="1"/>
  <c r="D1186" i="1" l="1"/>
  <c r="B1186" i="1"/>
  <c r="A1186" i="1"/>
  <c r="D1185" i="1" l="1"/>
  <c r="B1185" i="1"/>
  <c r="A1185" i="1"/>
  <c r="D1184" i="1" l="1"/>
  <c r="B1184" i="1"/>
  <c r="A1184" i="1"/>
  <c r="D1183" i="1" l="1"/>
  <c r="B1183" i="1"/>
  <c r="A1183" i="1"/>
  <c r="A1182" i="1" l="1"/>
  <c r="B1182" i="1"/>
  <c r="D1182" i="1"/>
  <c r="A1181" i="1" l="1"/>
  <c r="B1181" i="1"/>
  <c r="D1181" i="1"/>
  <c r="A1180" i="1" l="1"/>
  <c r="B1180" i="1"/>
  <c r="D1180" i="1"/>
  <c r="A1179" i="1" l="1"/>
  <c r="B1179" i="1"/>
  <c r="D1179" i="1"/>
  <c r="A1178" i="1" l="1"/>
  <c r="B1178" i="1"/>
  <c r="D1178" i="1"/>
  <c r="A1177" i="1" l="1"/>
  <c r="B1177" i="1"/>
  <c r="D1177" i="1"/>
  <c r="B62" i="3" l="1"/>
  <c r="C62" i="3"/>
  <c r="D1176" i="1"/>
  <c r="B1176" i="1"/>
  <c r="A1176" i="1"/>
  <c r="D62" i="3" l="1"/>
  <c r="D1175" i="1"/>
  <c r="B1175" i="1" l="1"/>
  <c r="A1173" i="1"/>
  <c r="B1173" i="1"/>
  <c r="D1173" i="1"/>
  <c r="A1172" i="1" l="1"/>
  <c r="B1172" i="1"/>
  <c r="D1172" i="1"/>
  <c r="A1171" i="1" l="1"/>
  <c r="B1171" i="1"/>
  <c r="D1171" i="1"/>
  <c r="A1170" i="1" l="1"/>
  <c r="B1170" i="1"/>
  <c r="D1170" i="1"/>
  <c r="A1169" i="1" l="1"/>
  <c r="B1169" i="1"/>
  <c r="D1169" i="1"/>
  <c r="A1168" i="1" l="1"/>
  <c r="B1168" i="1"/>
  <c r="D1168" i="1"/>
  <c r="A1167" i="1" l="1"/>
  <c r="B1167" i="1"/>
  <c r="D1167" i="1"/>
  <c r="A1166" i="1" l="1"/>
  <c r="B1166" i="1"/>
  <c r="D1166" i="1"/>
  <c r="A1165" i="1" l="1"/>
  <c r="B1165" i="1"/>
  <c r="D1165" i="1"/>
  <c r="A1164" i="1" l="1"/>
  <c r="B1164" i="1"/>
  <c r="D1164" i="1"/>
  <c r="A1162" i="1" l="1"/>
  <c r="B1162" i="1"/>
  <c r="D1162" i="1"/>
  <c r="A1163" i="1"/>
  <c r="B1163" i="1"/>
  <c r="D1163" i="1"/>
  <c r="D1161" i="1" l="1"/>
  <c r="B1161" i="1"/>
  <c r="A1161" i="1"/>
  <c r="D1160" i="1" l="1"/>
  <c r="B1160" i="1"/>
  <c r="A1160" i="1"/>
  <c r="D1159" i="1" l="1"/>
  <c r="B1159" i="1"/>
  <c r="A1159" i="1"/>
  <c r="D1158" i="1" l="1"/>
  <c r="B1158" i="1"/>
  <c r="A1158" i="1"/>
  <c r="D1157" i="1" l="1"/>
  <c r="B1157" i="1"/>
  <c r="A1157" i="1"/>
  <c r="D1156" i="1" l="1"/>
  <c r="B1156" i="1"/>
  <c r="A1156" i="1"/>
  <c r="D1155" i="1" l="1"/>
  <c r="B1155" i="1"/>
  <c r="A1155" i="1"/>
  <c r="C61" i="3" l="1"/>
  <c r="B61" i="3"/>
  <c r="D1154" i="1"/>
  <c r="B1154" i="1"/>
  <c r="B1153" i="1" s="1"/>
  <c r="A1154" i="1"/>
  <c r="D61" i="3" l="1"/>
  <c r="D1153" i="1"/>
  <c r="D1151" i="1"/>
  <c r="B1151" i="1"/>
  <c r="A1151" i="1"/>
  <c r="D1150" i="1" l="1"/>
  <c r="B1150" i="1"/>
  <c r="A1150" i="1"/>
  <c r="D1149" i="1" l="1"/>
  <c r="B1149" i="1"/>
  <c r="A1149" i="1"/>
  <c r="D1148" i="1" l="1"/>
  <c r="B1148" i="1"/>
  <c r="A1148" i="1"/>
  <c r="D1147" i="1"/>
  <c r="B1147" i="1"/>
  <c r="A1147" i="1"/>
  <c r="D1146" i="1" l="1"/>
  <c r="B1146" i="1"/>
  <c r="A1146" i="1"/>
  <c r="D1145" i="1" l="1"/>
  <c r="B1145" i="1"/>
  <c r="A1145" i="1"/>
  <c r="D1144" i="1" l="1"/>
  <c r="B1144" i="1"/>
  <c r="A1144" i="1"/>
  <c r="D1143" i="1" l="1"/>
  <c r="B1143" i="1"/>
  <c r="A1143" i="1"/>
  <c r="D1142" i="1" l="1"/>
  <c r="B1142" i="1"/>
  <c r="A1142" i="1"/>
  <c r="D1141" i="1" l="1"/>
  <c r="B1141" i="1"/>
  <c r="A1141" i="1"/>
  <c r="D1140" i="1" l="1"/>
  <c r="B1140" i="1"/>
  <c r="A1140" i="1"/>
  <c r="D1139" i="1" l="1"/>
  <c r="B1139" i="1"/>
  <c r="A1139" i="1"/>
  <c r="D1138" i="1" l="1"/>
  <c r="B1138" i="1"/>
  <c r="A1138" i="1"/>
  <c r="D1137" i="1" l="1"/>
  <c r="B1137" i="1"/>
  <c r="A1137" i="1"/>
  <c r="A1136" i="1" l="1"/>
  <c r="D1136" i="1"/>
  <c r="B1136" i="1"/>
  <c r="D1135" i="1" l="1"/>
  <c r="B1135" i="1"/>
  <c r="A1135" i="1"/>
  <c r="D1134" i="1" l="1"/>
  <c r="B1134" i="1"/>
  <c r="A1134" i="1"/>
  <c r="D1133" i="1" l="1"/>
  <c r="B1133" i="1"/>
  <c r="A1133" i="1"/>
  <c r="D1132" i="1" l="1"/>
  <c r="B1132" i="1"/>
  <c r="A1132" i="1"/>
  <c r="D1131" i="1" l="1"/>
  <c r="B1131" i="1"/>
  <c r="A1131" i="1"/>
  <c r="D1130" i="1" l="1"/>
  <c r="B1130" i="1"/>
  <c r="A1130" i="1"/>
  <c r="C60" i="3" l="1"/>
  <c r="B60" i="3"/>
  <c r="A1129" i="1"/>
  <c r="D1129" i="1"/>
  <c r="B1129" i="1"/>
  <c r="B1128" i="1" s="1"/>
  <c r="D1128" i="1" l="1"/>
  <c r="D60" i="3"/>
  <c r="D1126" i="1"/>
  <c r="B1126" i="1"/>
  <c r="A1126" i="1"/>
  <c r="D1125" i="1" l="1"/>
  <c r="B1125" i="1"/>
  <c r="A1125" i="1"/>
  <c r="D1124" i="1" l="1"/>
  <c r="B1124" i="1"/>
  <c r="A1124" i="1"/>
  <c r="D1123" i="1" l="1"/>
  <c r="B1123" i="1"/>
  <c r="A1123" i="1"/>
  <c r="D1122" i="1" l="1"/>
  <c r="B1122" i="1"/>
  <c r="A1122" i="1"/>
  <c r="A1121" i="1" l="1"/>
  <c r="D1121" i="1"/>
  <c r="B1121" i="1"/>
  <c r="D1120" i="1" l="1"/>
  <c r="B1120" i="1"/>
  <c r="A1120" i="1"/>
  <c r="D1119" i="1" l="1"/>
  <c r="B1119" i="1"/>
  <c r="A1119" i="1"/>
  <c r="D1118" i="1" l="1"/>
  <c r="B1118" i="1"/>
  <c r="A1118" i="1"/>
  <c r="D1117" i="1" l="1"/>
  <c r="B1117" i="1"/>
  <c r="A1117" i="1"/>
  <c r="D1116" i="1" l="1"/>
  <c r="B1116" i="1"/>
  <c r="A1116" i="1"/>
  <c r="D1115" i="1" l="1"/>
  <c r="B1115" i="1"/>
  <c r="A1115" i="1"/>
  <c r="D1114" i="1" l="1"/>
  <c r="B1114" i="1"/>
  <c r="A1114" i="1"/>
  <c r="D1113" i="1" l="1"/>
  <c r="B1113" i="1"/>
  <c r="A1113" i="1"/>
  <c r="D1112" i="1" l="1"/>
  <c r="B1112" i="1"/>
  <c r="A1112" i="1"/>
  <c r="D1111" i="1" l="1"/>
  <c r="B1111" i="1"/>
  <c r="A1111" i="1"/>
  <c r="D1110" i="1" l="1"/>
  <c r="B1110" i="1"/>
  <c r="A1110" i="1"/>
  <c r="D1109" i="1" l="1"/>
  <c r="B1109" i="1"/>
  <c r="A1109" i="1"/>
  <c r="D1108" i="1" l="1"/>
  <c r="B1108" i="1"/>
  <c r="A1108" i="1"/>
  <c r="C59" i="3" l="1"/>
  <c r="C58" i="3"/>
  <c r="B59" i="3"/>
  <c r="B58" i="3"/>
  <c r="D59" i="3" l="1"/>
  <c r="A1107" i="1"/>
  <c r="D1107" i="1"/>
  <c r="B1107" i="1"/>
  <c r="B1106" i="1" l="1"/>
  <c r="D1106" i="1"/>
  <c r="D1104" i="1"/>
  <c r="B1104" i="1"/>
  <c r="A1104" i="1"/>
  <c r="D1103" i="1" l="1"/>
  <c r="B1103" i="1"/>
  <c r="A1103" i="1"/>
  <c r="A1102" i="1" l="1"/>
  <c r="B1102" i="1"/>
  <c r="D1102" i="1"/>
  <c r="D1101" i="1" l="1"/>
  <c r="B1101" i="1"/>
  <c r="A1101" i="1"/>
  <c r="A1100" i="1" l="1"/>
  <c r="B1100" i="1"/>
  <c r="D1100" i="1"/>
  <c r="A1099" i="1" l="1"/>
  <c r="B1099" i="1"/>
  <c r="D1099" i="1"/>
  <c r="A1098" i="1" l="1"/>
  <c r="B1098" i="1"/>
  <c r="D1098" i="1"/>
  <c r="A1097" i="1" l="1"/>
  <c r="B1097" i="1"/>
  <c r="D1097" i="1"/>
  <c r="A1096" i="1" l="1"/>
  <c r="B1096" i="1"/>
  <c r="D1096" i="1"/>
  <c r="A1095" i="1" l="1"/>
  <c r="B1095" i="1"/>
  <c r="D1095" i="1"/>
  <c r="D1094" i="1" l="1"/>
  <c r="B1094" i="1"/>
  <c r="A1094" i="1"/>
  <c r="D1093" i="1" l="1"/>
  <c r="B1093" i="1"/>
  <c r="A1093" i="1"/>
  <c r="D1092" i="1" l="1"/>
  <c r="B1092" i="1"/>
  <c r="A1092" i="1"/>
  <c r="A1091" i="1" l="1"/>
  <c r="B1091" i="1"/>
  <c r="D1091" i="1"/>
  <c r="A1087" i="1" l="1"/>
  <c r="A1088" i="1"/>
  <c r="A1089" i="1"/>
  <c r="A1090" i="1"/>
  <c r="D1090" i="1"/>
  <c r="B1090" i="1"/>
  <c r="D1089" i="1" l="1"/>
  <c r="B1089" i="1"/>
  <c r="D1088" i="1" l="1"/>
  <c r="B1088" i="1"/>
  <c r="D1087" i="1" l="1"/>
  <c r="B1087" i="1"/>
  <c r="D1086" i="1" l="1"/>
  <c r="B1086" i="1"/>
  <c r="D58" i="3"/>
  <c r="D1083" i="1" l="1"/>
  <c r="B1083" i="1"/>
  <c r="D1082" i="1"/>
  <c r="B1082" i="1"/>
  <c r="D1081" i="1" l="1"/>
  <c r="B1081" i="1"/>
  <c r="D1080" i="1" l="1"/>
  <c r="B1080" i="1"/>
  <c r="D1079" i="1" l="1"/>
  <c r="B1079" i="1"/>
  <c r="B1077" i="1" l="1"/>
  <c r="D1077" i="1"/>
  <c r="B1078" i="1"/>
  <c r="D1078" i="1"/>
  <c r="B1076" i="1" l="1"/>
  <c r="D1076" i="1"/>
  <c r="D1075" i="1" l="1"/>
  <c r="B1075" i="1"/>
  <c r="B1074" i="1" l="1"/>
  <c r="D1074" i="1"/>
  <c r="B1073" i="1" l="1"/>
  <c r="D1073" i="1"/>
  <c r="B1072" i="1" l="1"/>
  <c r="D1072" i="1"/>
  <c r="D1071" i="1" l="1"/>
  <c r="B1071" i="1"/>
  <c r="B1070" i="1" l="1"/>
  <c r="D1070" i="1"/>
  <c r="B1069" i="1" l="1"/>
  <c r="D1069" i="1"/>
  <c r="B1067" i="1" l="1"/>
  <c r="D1067" i="1"/>
  <c r="B1068" i="1"/>
  <c r="D1068" i="1"/>
  <c r="B1066" i="1" l="1"/>
  <c r="D1066" i="1"/>
  <c r="B1065" i="1" l="1"/>
  <c r="D1065" i="1"/>
  <c r="B1064" i="1" l="1"/>
  <c r="D1064" i="1"/>
  <c r="B1063" i="1" l="1"/>
  <c r="D1063" i="1"/>
  <c r="B1062" i="1" l="1"/>
  <c r="D1062" i="1"/>
  <c r="B57" i="3" l="1"/>
  <c r="C57" i="3"/>
  <c r="C56" i="3"/>
  <c r="B56" i="3"/>
  <c r="D1061" i="1"/>
  <c r="B1061" i="1"/>
  <c r="B1060" i="1" s="1"/>
  <c r="D56" i="3" l="1"/>
  <c r="D57" i="3"/>
  <c r="D1060" i="1"/>
  <c r="B1058" i="1"/>
  <c r="D1058" i="1"/>
  <c r="B1057" i="1" l="1"/>
  <c r="D1057" i="1"/>
  <c r="B1056" i="1" l="1"/>
  <c r="D1056" i="1"/>
  <c r="B1055" i="1" l="1"/>
  <c r="D1055" i="1"/>
  <c r="B1054" i="1" l="1"/>
  <c r="D1054" i="1"/>
  <c r="B1053" i="1" l="1"/>
  <c r="D1053" i="1"/>
  <c r="B1052" i="1" l="1"/>
  <c r="D1052" i="1"/>
  <c r="B1051" i="1" l="1"/>
  <c r="D1051" i="1"/>
  <c r="B1050" i="1" l="1"/>
  <c r="D1050" i="1"/>
  <c r="B1049" i="1" l="1"/>
  <c r="D1049" i="1"/>
  <c r="C55" i="3" l="1"/>
  <c r="B1048" i="1"/>
  <c r="D1048" i="1"/>
  <c r="B1047" i="1" l="1"/>
  <c r="D1047" i="1"/>
  <c r="B1046" i="1" l="1"/>
  <c r="D1046" i="1"/>
  <c r="B1045" i="1" l="1"/>
  <c r="D1045" i="1"/>
  <c r="B1044" i="1" l="1"/>
  <c r="D1044" i="1"/>
  <c r="B1043" i="1" l="1"/>
  <c r="D1043" i="1"/>
  <c r="D1040" i="1" l="1"/>
  <c r="D1041" i="1"/>
  <c r="D1042" i="1"/>
  <c r="B1042" i="1" l="1"/>
  <c r="B1041" i="1" l="1"/>
  <c r="B1039" i="1" l="1"/>
  <c r="B1040" i="1"/>
  <c r="D1039" i="1" l="1"/>
  <c r="B55" i="3" l="1"/>
  <c r="D55" i="3" s="1"/>
  <c r="A55" i="3"/>
  <c r="D1038" i="1"/>
  <c r="D1032" i="1"/>
  <c r="D1033" i="1"/>
  <c r="D1034" i="1"/>
  <c r="B1038" i="1"/>
  <c r="D1037" i="1"/>
  <c r="B1037" i="1"/>
  <c r="D1036" i="1" l="1"/>
  <c r="B1036" i="1"/>
  <c r="B1034" i="1"/>
  <c r="B1033" i="1" l="1"/>
  <c r="B1022" i="1" l="1"/>
  <c r="B1032" i="1" l="1"/>
  <c r="B1031" i="1" l="1"/>
  <c r="D1031" i="1"/>
  <c r="B1030" i="1" l="1"/>
  <c r="D1030" i="1"/>
  <c r="B1029" i="1" l="1"/>
  <c r="D1029" i="1"/>
  <c r="B1028" i="1" l="1"/>
  <c r="D1028" i="1"/>
  <c r="B1027" i="1" l="1"/>
  <c r="D1027" i="1"/>
  <c r="B1026" i="1" l="1"/>
  <c r="D1026" i="1"/>
  <c r="B1025" i="1" l="1"/>
  <c r="D1025" i="1"/>
  <c r="B1024" i="1" l="1"/>
  <c r="D1024" i="1"/>
  <c r="B1023" i="1" l="1"/>
  <c r="D1023" i="1"/>
  <c r="D1022" i="1" l="1"/>
  <c r="B1021" i="1" l="1"/>
  <c r="D1021" i="1"/>
  <c r="B1020" i="1" l="1"/>
  <c r="D1020" i="1"/>
  <c r="B1019" i="1" l="1"/>
  <c r="D1019" i="1"/>
  <c r="B1018" i="1" l="1"/>
  <c r="D1018" i="1"/>
  <c r="B1017" i="1"/>
  <c r="D1017" i="1"/>
  <c r="B1016" i="1"/>
  <c r="D1016" i="1"/>
  <c r="B1015" i="1" l="1"/>
  <c r="D1015" i="1"/>
  <c r="D1014" i="1" l="1"/>
  <c r="B1014" i="1" l="1"/>
  <c r="B1013" i="1" s="1"/>
  <c r="D1013" i="1" l="1"/>
  <c r="B1011" i="1"/>
  <c r="D1011" i="1"/>
  <c r="B1010" i="1" l="1"/>
  <c r="D1010" i="1"/>
  <c r="B1009" i="1" l="1"/>
  <c r="D1009" i="1"/>
  <c r="B1008" i="1" l="1"/>
  <c r="D1008" i="1"/>
  <c r="B1007" i="1" l="1"/>
  <c r="D1007" i="1"/>
  <c r="B1006" i="1" l="1"/>
  <c r="D1006" i="1"/>
  <c r="B1005" i="1" l="1"/>
  <c r="D1005" i="1"/>
  <c r="B1004" i="1" l="1"/>
  <c r="D1004" i="1"/>
  <c r="B1003" i="1" l="1"/>
  <c r="D1003" i="1"/>
  <c r="B1002" i="1" l="1"/>
  <c r="D1002" i="1"/>
  <c r="B1001" i="1" l="1"/>
  <c r="D1001" i="1"/>
  <c r="B1000" i="1" l="1"/>
  <c r="D1000" i="1"/>
  <c r="B999" i="1" l="1"/>
  <c r="D999" i="1"/>
  <c r="B998" i="1" l="1"/>
  <c r="D998" i="1"/>
  <c r="B997" i="1" l="1"/>
  <c r="D997" i="1"/>
  <c r="B996" i="1" l="1"/>
  <c r="D996" i="1"/>
  <c r="B995" i="1" l="1"/>
  <c r="D995" i="1"/>
  <c r="B994" i="1" l="1"/>
  <c r="D994" i="1"/>
  <c r="B993" i="1" l="1"/>
  <c r="D993" i="1"/>
  <c r="B992" i="1" l="1"/>
  <c r="D992" i="1"/>
  <c r="A54" i="3" l="1"/>
  <c r="B54" i="3"/>
  <c r="C54" i="3"/>
  <c r="D991" i="1"/>
  <c r="B991" i="1"/>
  <c r="B990" i="1" s="1"/>
  <c r="D990" i="1" l="1"/>
  <c r="D54" i="3"/>
  <c r="B988" i="1"/>
  <c r="D988" i="1"/>
  <c r="B987" i="1" l="1"/>
  <c r="D987" i="1"/>
  <c r="B986" i="1" l="1"/>
  <c r="D986" i="1"/>
  <c r="B985" i="1" l="1"/>
  <c r="D985" i="1"/>
  <c r="B984" i="1" l="1"/>
  <c r="D984" i="1"/>
  <c r="B983" i="1" l="1"/>
  <c r="D983" i="1"/>
  <c r="B982" i="1" l="1"/>
  <c r="D982" i="1"/>
  <c r="B981" i="1" l="1"/>
  <c r="D981" i="1"/>
  <c r="B980" i="1" l="1"/>
  <c r="D980" i="1"/>
  <c r="B979" i="1" l="1"/>
  <c r="D979" i="1"/>
  <c r="B978" i="1" l="1"/>
  <c r="D978" i="1"/>
  <c r="B977" i="1" l="1"/>
  <c r="D977" i="1"/>
  <c r="B976" i="1" l="1"/>
  <c r="D976" i="1"/>
  <c r="B975" i="1" l="1"/>
  <c r="D975" i="1"/>
  <c r="B974" i="1" l="1"/>
  <c r="D974" i="1"/>
  <c r="B973" i="1" l="1"/>
  <c r="D973" i="1"/>
  <c r="B972" i="1" l="1"/>
  <c r="D972" i="1"/>
  <c r="B971" i="1" l="1"/>
  <c r="D971" i="1"/>
  <c r="B970" i="1" l="1"/>
  <c r="D970" i="1"/>
  <c r="B969" i="1" l="1"/>
  <c r="D969" i="1"/>
  <c r="A53" i="3" l="1"/>
  <c r="B53" i="3"/>
  <c r="C53" i="3"/>
  <c r="D968" i="1"/>
  <c r="B968" i="1"/>
  <c r="D967" i="1" l="1"/>
  <c r="D53" i="3"/>
  <c r="B967" i="1"/>
  <c r="B965" i="1"/>
  <c r="D965" i="1"/>
  <c r="B964" i="1" l="1"/>
  <c r="D964" i="1"/>
  <c r="B963" i="1" l="1"/>
  <c r="D963" i="1"/>
  <c r="B962" i="1" l="1"/>
  <c r="D962" i="1"/>
  <c r="B961" i="1" l="1"/>
  <c r="D961" i="1"/>
  <c r="B960" i="1" l="1"/>
  <c r="D960" i="1"/>
  <c r="B959" i="1" l="1"/>
  <c r="D959" i="1"/>
  <c r="B958" i="1" l="1"/>
  <c r="D958" i="1"/>
  <c r="B957" i="1" l="1"/>
  <c r="D957" i="1"/>
  <c r="B956" i="1" l="1"/>
  <c r="D956" i="1"/>
  <c r="B955" i="1" l="1"/>
  <c r="D955" i="1"/>
  <c r="B954" i="1" l="1"/>
  <c r="D954" i="1"/>
  <c r="B953" i="1" l="1"/>
  <c r="D953" i="1"/>
  <c r="B952" i="1" l="1"/>
  <c r="D952" i="1"/>
  <c r="B951" i="1" l="1"/>
  <c r="D951" i="1"/>
  <c r="B950" i="1" l="1"/>
  <c r="D950" i="1"/>
  <c r="B949" i="1" l="1"/>
  <c r="D949" i="1"/>
  <c r="B948" i="1" l="1"/>
  <c r="D948" i="1"/>
  <c r="B947" i="1" l="1"/>
  <c r="D947" i="1"/>
  <c r="B946" i="1" l="1"/>
  <c r="D946" i="1"/>
  <c r="B945" i="1" l="1"/>
  <c r="D945" i="1"/>
  <c r="A52" i="3" l="1"/>
  <c r="B52" i="3"/>
  <c r="C52" i="3"/>
  <c r="D944" i="1"/>
  <c r="B944" i="1"/>
  <c r="B943" i="1" s="1"/>
  <c r="D943" i="1" l="1"/>
  <c r="D52" i="3"/>
  <c r="B941" i="1"/>
  <c r="D941" i="1"/>
  <c r="B940" i="1" l="1"/>
  <c r="D940" i="1"/>
  <c r="B939" i="1" l="1"/>
  <c r="D939" i="1"/>
  <c r="B938" i="1" l="1"/>
  <c r="D938" i="1"/>
  <c r="B937" i="1" l="1"/>
  <c r="D937" i="1"/>
  <c r="B936" i="1" l="1"/>
  <c r="D936" i="1"/>
  <c r="B935" i="1" l="1"/>
  <c r="D935" i="1"/>
  <c r="B934" i="1" l="1"/>
  <c r="D934" i="1"/>
  <c r="B933" i="1" l="1"/>
  <c r="D933" i="1"/>
  <c r="B932" i="1" l="1"/>
  <c r="D932" i="1"/>
  <c r="B931" i="1" l="1"/>
  <c r="D931" i="1"/>
  <c r="B930" i="1" l="1"/>
  <c r="D930" i="1"/>
  <c r="B929" i="1" l="1"/>
  <c r="D929" i="1"/>
  <c r="B928" i="1" l="1"/>
  <c r="D928" i="1"/>
  <c r="B927" i="1" l="1"/>
  <c r="D927" i="1"/>
  <c r="B926" i="1" l="1"/>
  <c r="D926" i="1"/>
  <c r="B925" i="1" l="1"/>
  <c r="D925" i="1"/>
  <c r="B924" i="1" l="1"/>
  <c r="D924" i="1"/>
  <c r="B923" i="1" l="1"/>
  <c r="D923" i="1"/>
  <c r="B922" i="1" l="1"/>
  <c r="D922" i="1"/>
  <c r="A51" i="3" l="1"/>
  <c r="B51" i="3"/>
  <c r="C51" i="3"/>
  <c r="D921" i="1"/>
  <c r="B921" i="1"/>
  <c r="D51" i="3" l="1"/>
  <c r="D920" i="1"/>
  <c r="B920" i="1"/>
  <c r="B918" i="1"/>
  <c r="D918" i="1"/>
  <c r="B917" i="1" l="1"/>
  <c r="D917" i="1"/>
  <c r="B916" i="1" l="1"/>
  <c r="D916" i="1"/>
  <c r="B915" i="1" l="1"/>
  <c r="D915" i="1"/>
  <c r="B914" i="1" l="1"/>
  <c r="D914" i="1"/>
  <c r="B913" i="1" l="1"/>
  <c r="D913" i="1"/>
  <c r="B911" i="1" l="1"/>
  <c r="D911" i="1"/>
  <c r="B912" i="1"/>
  <c r="D912" i="1"/>
  <c r="B910" i="1" l="1"/>
  <c r="D910" i="1"/>
  <c r="B909" i="1" l="1"/>
  <c r="D909" i="1"/>
  <c r="B908" i="1" l="1"/>
  <c r="D908" i="1"/>
  <c r="B907" i="1" l="1"/>
  <c r="D907" i="1"/>
  <c r="B906" i="1" l="1"/>
  <c r="D906" i="1"/>
  <c r="B905" i="1" l="1"/>
  <c r="D905" i="1"/>
  <c r="B904" i="1" l="1"/>
  <c r="D904" i="1"/>
  <c r="B903" i="1" l="1"/>
  <c r="D903" i="1"/>
  <c r="B902" i="1" l="1"/>
  <c r="D902" i="1"/>
  <c r="B901" i="1" l="1"/>
  <c r="D901" i="1"/>
  <c r="B900" i="1" l="1"/>
  <c r="D900" i="1"/>
  <c r="B899" i="1" l="1"/>
  <c r="D899" i="1"/>
  <c r="A50" i="3" l="1"/>
  <c r="B50" i="3"/>
  <c r="C50" i="3"/>
  <c r="D898" i="1"/>
  <c r="B898" i="1"/>
  <c r="D50" i="3" l="1"/>
  <c r="D897" i="1"/>
  <c r="B897" i="1"/>
  <c r="B895" i="1"/>
  <c r="D895" i="1"/>
  <c r="B894" i="1" l="1"/>
  <c r="D894" i="1"/>
  <c r="B893" i="1" l="1"/>
  <c r="D893" i="1"/>
  <c r="B892" i="1" l="1"/>
  <c r="D892" i="1"/>
  <c r="B891" i="1" l="1"/>
  <c r="D891" i="1"/>
  <c r="B890" i="1" l="1"/>
  <c r="D890" i="1"/>
  <c r="B889" i="1" l="1"/>
  <c r="D889" i="1"/>
  <c r="B888" i="1" l="1"/>
  <c r="D888" i="1"/>
  <c r="B887" i="1" l="1"/>
  <c r="D887" i="1"/>
  <c r="B886" i="1" l="1"/>
  <c r="D886" i="1"/>
  <c r="B885" i="1" l="1"/>
  <c r="D885" i="1"/>
  <c r="B884" i="1" l="1"/>
  <c r="D884" i="1"/>
  <c r="B883" i="1" l="1"/>
  <c r="D883" i="1"/>
  <c r="B882" i="1" l="1"/>
  <c r="D882" i="1"/>
  <c r="B881" i="1" l="1"/>
  <c r="D881" i="1"/>
  <c r="B880" i="1" l="1"/>
  <c r="D880" i="1"/>
  <c r="B879" i="1" l="1"/>
  <c r="D879" i="1"/>
  <c r="B878" i="1" l="1"/>
  <c r="D878" i="1"/>
  <c r="B877" i="1" l="1"/>
  <c r="D877" i="1"/>
  <c r="B876" i="1" l="1"/>
  <c r="D876" i="1"/>
  <c r="A49" i="3" l="1"/>
  <c r="B49" i="3"/>
  <c r="C49" i="3"/>
  <c r="B875" i="1"/>
  <c r="D875" i="1"/>
  <c r="B872" i="1"/>
  <c r="D872" i="1"/>
  <c r="D49" i="3" l="1"/>
  <c r="D874" i="1"/>
  <c r="B874" i="1"/>
  <c r="B871" i="1"/>
  <c r="D871" i="1"/>
  <c r="B870" i="1" l="1"/>
  <c r="D870" i="1"/>
  <c r="B869" i="1" l="1"/>
  <c r="D869" i="1"/>
  <c r="B868" i="1" l="1"/>
  <c r="D868" i="1"/>
  <c r="B867" i="1" l="1"/>
  <c r="D867" i="1"/>
  <c r="B866" i="1" l="1"/>
  <c r="D866" i="1"/>
  <c r="B865" i="1" l="1"/>
  <c r="D865" i="1"/>
  <c r="B864" i="1" l="1"/>
  <c r="D864" i="1"/>
  <c r="B863" i="1" l="1"/>
  <c r="D863" i="1"/>
  <c r="B862" i="1" l="1"/>
  <c r="D862" i="1"/>
  <c r="B861" i="1" l="1"/>
  <c r="D861" i="1"/>
  <c r="B860" i="1" l="1"/>
  <c r="D860" i="1"/>
  <c r="B859" i="1" l="1"/>
  <c r="D859" i="1"/>
  <c r="B858" i="1" l="1"/>
  <c r="D858" i="1"/>
  <c r="B857" i="1" l="1"/>
  <c r="D857" i="1"/>
  <c r="B856" i="1" l="1"/>
  <c r="D856" i="1"/>
  <c r="B855" i="1" l="1"/>
  <c r="D855" i="1"/>
  <c r="B854" i="1" l="1"/>
  <c r="D854" i="1"/>
  <c r="B853" i="1" l="1"/>
  <c r="D853" i="1"/>
  <c r="B852" i="1" l="1"/>
  <c r="D852" i="1"/>
  <c r="B851" i="1" l="1"/>
  <c r="D851" i="1"/>
  <c r="A48" i="3" l="1"/>
  <c r="B48" i="3"/>
  <c r="C48" i="3"/>
  <c r="D850" i="1"/>
  <c r="B850" i="1"/>
  <c r="D48" i="3" l="1"/>
  <c r="D849" i="1"/>
  <c r="B849" i="1"/>
  <c r="B847" i="1"/>
  <c r="D847" i="1"/>
  <c r="B846" i="1" l="1"/>
  <c r="D846" i="1"/>
  <c r="B845" i="1" l="1"/>
  <c r="D845" i="1"/>
  <c r="B844" i="1" l="1"/>
  <c r="D844" i="1"/>
  <c r="B843" i="1" l="1"/>
  <c r="D843" i="1"/>
  <c r="B842" i="1" l="1"/>
  <c r="D842" i="1"/>
  <c r="B841" i="1" l="1"/>
  <c r="D841" i="1"/>
  <c r="B840" i="1" l="1"/>
  <c r="D840" i="1"/>
  <c r="B839" i="1" l="1"/>
  <c r="D839" i="1"/>
  <c r="B838" i="1" l="1"/>
  <c r="D838" i="1"/>
  <c r="B837" i="1" l="1"/>
  <c r="D837" i="1"/>
  <c r="B836" i="1" l="1"/>
  <c r="D836" i="1"/>
  <c r="B835" i="1" l="1"/>
  <c r="D835" i="1"/>
  <c r="B834" i="1" l="1"/>
  <c r="D834" i="1"/>
  <c r="B833" i="1" l="1"/>
  <c r="D833" i="1"/>
  <c r="B832" i="1" l="1"/>
  <c r="D832" i="1"/>
  <c r="B831" i="1" l="1"/>
  <c r="D831" i="1"/>
  <c r="B830" i="1" l="1"/>
  <c r="D830" i="1"/>
  <c r="B829" i="1" l="1"/>
  <c r="D829" i="1"/>
  <c r="B47" i="3" l="1"/>
  <c r="C47" i="3"/>
  <c r="B828" i="1"/>
  <c r="D828" i="1"/>
  <c r="D47" i="3" l="1"/>
  <c r="D827" i="1"/>
  <c r="B827" i="1"/>
  <c r="B825" i="1"/>
  <c r="D825" i="1"/>
  <c r="B824" i="1" l="1"/>
  <c r="D824" i="1"/>
  <c r="B823" i="1" l="1"/>
  <c r="D823" i="1"/>
  <c r="B822" i="1" l="1"/>
  <c r="D822" i="1"/>
  <c r="B821" i="1" l="1"/>
  <c r="D821" i="1"/>
  <c r="B820" i="1" l="1"/>
  <c r="D820" i="1"/>
  <c r="B819" i="1" l="1"/>
  <c r="D819" i="1"/>
  <c r="B818" i="1" l="1"/>
  <c r="D818" i="1"/>
  <c r="B817" i="1" l="1"/>
  <c r="D817" i="1"/>
  <c r="B816" i="1" l="1"/>
  <c r="D816" i="1"/>
  <c r="B815" i="1" l="1"/>
  <c r="D815" i="1"/>
  <c r="B814" i="1" l="1"/>
  <c r="D814" i="1"/>
  <c r="B813" i="1" l="1"/>
  <c r="D813" i="1"/>
  <c r="B812" i="1" l="1"/>
  <c r="D812" i="1"/>
  <c r="B811" i="1" l="1"/>
  <c r="D811" i="1"/>
  <c r="B810" i="1" l="1"/>
  <c r="D810" i="1"/>
  <c r="C46" i="3" l="1"/>
  <c r="B46" i="3"/>
  <c r="D46" i="3" l="1"/>
  <c r="D809" i="1" l="1"/>
  <c r="B809" i="1"/>
  <c r="B808" i="1" l="1"/>
  <c r="D808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B804" i="1"/>
  <c r="B805" i="1"/>
  <c r="B803" i="1" l="1"/>
  <c r="B802" i="1" l="1"/>
  <c r="B801" i="1" l="1"/>
  <c r="B800" i="1"/>
  <c r="B799" i="1" l="1"/>
  <c r="B798" i="1" l="1"/>
  <c r="B797" i="1" l="1"/>
  <c r="B796" i="1" l="1"/>
  <c r="B795" i="1" l="1"/>
  <c r="B794" i="1" l="1"/>
  <c r="B793" i="1" l="1"/>
  <c r="B792" i="1" l="1"/>
  <c r="B791" i="1" l="1"/>
  <c r="B790" i="1" l="1"/>
  <c r="B789" i="1" l="1"/>
  <c r="B788" i="1" l="1"/>
  <c r="B787" i="1" l="1"/>
  <c r="B786" i="1" l="1"/>
  <c r="B785" i="1" l="1"/>
  <c r="B45" i="3" l="1"/>
  <c r="C45" i="3"/>
  <c r="D784" i="1"/>
  <c r="B784" i="1"/>
  <c r="D45" i="3" l="1"/>
  <c r="D783" i="1"/>
  <c r="B783" i="1"/>
  <c r="B781" i="1"/>
  <c r="D781" i="1"/>
  <c r="B780" i="1" l="1"/>
  <c r="D780" i="1"/>
  <c r="B779" i="1" l="1"/>
  <c r="D779" i="1"/>
  <c r="B778" i="1" l="1"/>
  <c r="D778" i="1"/>
  <c r="B777" i="1" l="1"/>
  <c r="D777" i="1"/>
  <c r="B776" i="1" l="1"/>
  <c r="D776" i="1"/>
  <c r="B775" i="1" l="1"/>
  <c r="D775" i="1"/>
  <c r="B774" i="1" l="1"/>
  <c r="D774" i="1"/>
  <c r="B773" i="1" l="1"/>
  <c r="D773" i="1"/>
  <c r="B772" i="1" l="1"/>
  <c r="D772" i="1"/>
  <c r="B771" i="1" l="1"/>
  <c r="D771" i="1"/>
  <c r="B770" i="1" l="1"/>
  <c r="D770" i="1"/>
  <c r="B769" i="1" l="1"/>
  <c r="D769" i="1"/>
  <c r="B768" i="1" l="1"/>
  <c r="D768" i="1"/>
  <c r="B767" i="1" l="1"/>
  <c r="D767" i="1"/>
  <c r="B766" i="1" l="1"/>
  <c r="D766" i="1"/>
  <c r="B765" i="1" l="1"/>
  <c r="D765" i="1"/>
  <c r="B764" i="1" l="1"/>
  <c r="D764" i="1"/>
  <c r="B763" i="1" l="1"/>
  <c r="D763" i="1"/>
  <c r="A44" i="3" l="1"/>
  <c r="B44" i="3"/>
  <c r="C44" i="3"/>
  <c r="D762" i="1"/>
  <c r="B762" i="1"/>
  <c r="B761" i="1" s="1"/>
  <c r="D44" i="3" l="1"/>
  <c r="D761" i="1"/>
  <c r="B759" i="1"/>
  <c r="D759" i="1"/>
  <c r="B758" i="1" l="1"/>
  <c r="D758" i="1"/>
  <c r="B757" i="1" l="1"/>
  <c r="D757" i="1"/>
  <c r="B756" i="1" l="1"/>
  <c r="D756" i="1"/>
  <c r="B755" i="1" l="1"/>
  <c r="D755" i="1"/>
  <c r="B754" i="1" l="1"/>
  <c r="D754" i="1"/>
  <c r="B753" i="1" l="1"/>
  <c r="D753" i="1"/>
  <c r="B752" i="1" l="1"/>
  <c r="D752" i="1"/>
  <c r="B751" i="1" l="1"/>
  <c r="D751" i="1"/>
  <c r="B750" i="1" l="1"/>
  <c r="D750" i="1"/>
  <c r="B749" i="1" l="1"/>
  <c r="D749" i="1"/>
  <c r="B748" i="1" l="1"/>
  <c r="D748" i="1"/>
  <c r="B747" i="1" l="1"/>
  <c r="D747" i="1"/>
  <c r="B746" i="1" l="1"/>
  <c r="D746" i="1"/>
  <c r="B745" i="1" l="1"/>
  <c r="D745" i="1"/>
  <c r="B744" i="1" l="1"/>
  <c r="D744" i="1"/>
  <c r="B743" i="1" l="1"/>
  <c r="D743" i="1"/>
  <c r="B742" i="1" l="1"/>
  <c r="D742" i="1"/>
  <c r="B741" i="1" l="1"/>
  <c r="D741" i="1"/>
  <c r="B740" i="1" l="1"/>
  <c r="D740" i="1"/>
  <c r="B739" i="1" l="1"/>
  <c r="D739" i="1"/>
  <c r="A43" i="3" l="1"/>
  <c r="B43" i="3"/>
  <c r="C43" i="3"/>
  <c r="D738" i="1"/>
  <c r="B738" i="1"/>
  <c r="B737" i="1" l="1"/>
  <c r="D737" i="1"/>
  <c r="D43" i="3"/>
  <c r="B735" i="1"/>
  <c r="D735" i="1"/>
  <c r="B734" i="1" l="1"/>
  <c r="D734" i="1"/>
  <c r="D730" i="1" l="1"/>
  <c r="D731" i="1"/>
  <c r="D732" i="1"/>
  <c r="D733" i="1"/>
  <c r="B733" i="1"/>
  <c r="B732" i="1" l="1"/>
  <c r="B731" i="1" l="1"/>
  <c r="B730" i="1" l="1"/>
  <c r="B729" i="1" l="1"/>
  <c r="D729" i="1"/>
  <c r="B728" i="1" l="1"/>
  <c r="D728" i="1"/>
  <c r="B727" i="1" l="1"/>
  <c r="D727" i="1"/>
  <c r="B726" i="1" l="1"/>
  <c r="D726" i="1"/>
  <c r="B725" i="1" l="1"/>
  <c r="D725" i="1"/>
  <c r="B724" i="1" l="1"/>
  <c r="D724" i="1"/>
  <c r="B723" i="1" l="1"/>
  <c r="D723" i="1"/>
  <c r="B722" i="1" l="1"/>
  <c r="D722" i="1"/>
  <c r="B721" i="1" l="1"/>
  <c r="D721" i="1"/>
  <c r="B720" i="1" l="1"/>
  <c r="D720" i="1"/>
  <c r="B719" i="1" l="1"/>
  <c r="D719" i="1"/>
  <c r="B718" i="1" l="1"/>
  <c r="D718" i="1"/>
  <c r="B717" i="1" l="1"/>
  <c r="D717" i="1"/>
  <c r="B716" i="1" l="1"/>
  <c r="D716" i="1"/>
  <c r="A42" i="3" l="1"/>
  <c r="B42" i="3"/>
  <c r="C42" i="3"/>
  <c r="D715" i="1"/>
  <c r="B715" i="1"/>
  <c r="D42" i="3" l="1"/>
  <c r="D714" i="1"/>
  <c r="B714" i="1" l="1"/>
  <c r="A41" i="3" l="1"/>
  <c r="B41" i="3"/>
  <c r="C41" i="3"/>
  <c r="D691" i="1" l="1"/>
  <c r="D41" i="3"/>
  <c r="B691" i="1"/>
  <c r="C40" i="3" l="1"/>
  <c r="B40" i="3"/>
  <c r="A40" i="3"/>
  <c r="D666" i="1" l="1"/>
  <c r="D40" i="3"/>
  <c r="B666" i="1"/>
  <c r="A39" i="3" l="1"/>
  <c r="B39" i="3"/>
  <c r="C39" i="3"/>
  <c r="D643" i="1" l="1"/>
  <c r="B643" i="1"/>
  <c r="D39" i="3"/>
  <c r="A38" i="3" l="1"/>
  <c r="B38" i="3"/>
  <c r="C38" i="3"/>
  <c r="B621" i="1"/>
  <c r="D38" i="3" l="1"/>
  <c r="D621" i="1"/>
  <c r="A37" i="3" l="1"/>
  <c r="B37" i="3"/>
  <c r="C37" i="3"/>
  <c r="D598" i="1" l="1"/>
  <c r="B598" i="1"/>
  <c r="D37" i="3"/>
  <c r="C36" i="3" l="1"/>
  <c r="B36" i="3"/>
  <c r="A36" i="3"/>
  <c r="D574" i="1" l="1"/>
  <c r="D36" i="3"/>
  <c r="B574" i="1"/>
  <c r="B35" i="3" l="1"/>
  <c r="C35" i="3"/>
  <c r="D35" i="3" l="1"/>
  <c r="B553" i="1" l="1"/>
  <c r="D553" i="1"/>
  <c r="C34" i="3"/>
  <c r="B34" i="3"/>
  <c r="D34" i="3" l="1"/>
  <c r="B528" i="1" l="1"/>
  <c r="D528" i="1"/>
  <c r="B526" i="1" l="1"/>
  <c r="D526" i="1"/>
  <c r="B527" i="1"/>
  <c r="D527" i="1"/>
  <c r="B525" i="1" l="1"/>
  <c r="D525" i="1"/>
  <c r="B523" i="1" l="1"/>
  <c r="D523" i="1"/>
  <c r="B524" i="1"/>
  <c r="D524" i="1"/>
  <c r="B522" i="1" l="1"/>
  <c r="D522" i="1"/>
  <c r="B521" i="1" l="1"/>
  <c r="D521" i="1"/>
  <c r="B520" i="1" l="1"/>
  <c r="D520" i="1"/>
  <c r="B519" i="1" l="1"/>
  <c r="D519" i="1"/>
  <c r="B518" i="1" l="1"/>
  <c r="D518" i="1"/>
  <c r="B517" i="1" l="1"/>
  <c r="D517" i="1"/>
  <c r="B516" i="1" l="1"/>
  <c r="D516" i="1"/>
  <c r="B515" i="1" l="1"/>
  <c r="D515" i="1"/>
  <c r="B514" i="1" l="1"/>
  <c r="D514" i="1"/>
  <c r="B513" i="1" l="1"/>
  <c r="D513" i="1"/>
  <c r="B512" i="1" l="1"/>
  <c r="D512" i="1"/>
  <c r="B511" i="1" l="1"/>
  <c r="D511" i="1"/>
  <c r="B510" i="1" l="1"/>
  <c r="D510" i="1"/>
  <c r="B509" i="1" l="1"/>
  <c r="D509" i="1"/>
  <c r="D508" i="1"/>
  <c r="B508" i="1"/>
  <c r="B507" i="1" l="1"/>
  <c r="D507" i="1" s="1"/>
  <c r="B460" i="1" l="1"/>
  <c r="D460" i="1" s="1"/>
  <c r="B438" i="1" l="1"/>
  <c r="D438" i="1" s="1"/>
  <c r="B415" i="1"/>
  <c r="D415" i="1" s="1"/>
  <c r="D9" i="1" l="1"/>
  <c r="B391" i="1"/>
  <c r="D391" i="1" s="1"/>
  <c r="B371" i="1"/>
  <c r="D371" i="1" s="1"/>
  <c r="B347" i="1"/>
  <c r="D347" i="1" s="1"/>
  <c r="B326" i="1"/>
  <c r="B304" i="1"/>
  <c r="B284" i="1"/>
  <c r="B262" i="1"/>
  <c r="B239" i="1"/>
  <c r="B217" i="1"/>
  <c r="B193" i="1"/>
  <c r="B173" i="1"/>
  <c r="B150" i="1"/>
  <c r="B127" i="1"/>
  <c r="B105" i="1"/>
  <c r="B82" i="1"/>
  <c r="B61" i="1"/>
  <c r="B39" i="1"/>
  <c r="B20" i="1"/>
  <c r="D326" i="1"/>
  <c r="D304" i="1"/>
  <c r="D284" i="1"/>
  <c r="D262" i="1"/>
  <c r="D239" i="1"/>
  <c r="D217" i="1"/>
  <c r="D193" i="1"/>
  <c r="D173" i="1"/>
  <c r="D150" i="1"/>
  <c r="D127" i="1"/>
  <c r="D105" i="1"/>
  <c r="D82" i="1"/>
  <c r="D61" i="1"/>
  <c r="D39" i="1"/>
  <c r="D20" i="1"/>
  <c r="B9" i="1" l="1"/>
  <c r="C33" i="3" l="1"/>
  <c r="B33" i="3"/>
  <c r="C32" i="3"/>
  <c r="B32" i="3"/>
  <c r="A32" i="3"/>
  <c r="C31" i="3"/>
  <c r="B31" i="3"/>
  <c r="A31" i="3"/>
  <c r="C30" i="3"/>
  <c r="B30" i="3"/>
  <c r="A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D33" i="3" l="1"/>
  <c r="D32" i="3"/>
  <c r="D31" i="3"/>
  <c r="D30" i="3"/>
  <c r="D13" i="3"/>
  <c r="D16" i="3"/>
  <c r="D10" i="3"/>
  <c r="D19" i="3"/>
  <c r="D18" i="3"/>
  <c r="D23" i="3"/>
  <c r="D29" i="3"/>
  <c r="D12" i="3"/>
  <c r="D21" i="3"/>
  <c r="D26" i="3"/>
  <c r="D24" i="3"/>
  <c r="D27" i="3"/>
  <c r="D15" i="3"/>
  <c r="D11" i="3"/>
  <c r="D14" i="3"/>
  <c r="D17" i="3"/>
  <c r="D20" i="3"/>
  <c r="D22" i="3"/>
  <c r="D25" i="3"/>
  <c r="D28" i="3"/>
</calcChain>
</file>

<file path=xl/sharedStrings.xml><?xml version="1.0" encoding="utf-8"?>
<sst xmlns="http://schemas.openxmlformats.org/spreadsheetml/2006/main" count="565" uniqueCount="98">
  <si>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</si>
  <si>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</si>
  <si>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</si>
  <si>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</si>
  <si>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</si>
  <si>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</si>
  <si>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</si>
  <si>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</si>
  <si>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</si>
  <si>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</si>
  <si>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</si>
  <si>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</si>
  <si>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</si>
  <si>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Central de la República Dominicana</t>
  </si>
  <si>
    <t>Departamento de Regulación y Estabilidad Financiera</t>
  </si>
  <si>
    <t>En Millones RD$ - En % Anual</t>
  </si>
  <si>
    <t>Meses</t>
  </si>
  <si>
    <t>Monto</t>
  </si>
  <si>
    <t>Ponderado</t>
  </si>
  <si>
    <t>Tasa</t>
  </si>
  <si>
    <t>Enero 2019</t>
  </si>
  <si>
    <t xml:space="preserve">A partir de enero del 2018 entró en vigencia el Instructivo de Remisión de Tasas de Interés Activas y Pasivas, </t>
  </si>
  <si>
    <t>así como de Operaciones Interbancarias de fecha 25 de septiembre del 2017</t>
  </si>
  <si>
    <t>*Cifras Preliminares</t>
  </si>
  <si>
    <t xml:space="preserve"> A plazos de 1 a 7 días</t>
  </si>
  <si>
    <t>Tasas de Interés Promedio Ponderado Mensual de las Operaciones Interbancarias</t>
  </si>
  <si>
    <t>Tasas de Interés Promedio Ponderado Diario de las Operaciones Interbancarias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</si>
  <si>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</si>
  <si>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</si>
  <si>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</si>
  <si>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</si>
  <si>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</si>
  <si>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</si>
  <si>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</si>
  <si>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</si>
  <si>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</si>
  <si>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</si>
  <si>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</si>
  <si>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Enero 2020</t>
  </si>
  <si>
    <t>Dic. 19</t>
  </si>
  <si>
    <t>Ene. 20</t>
  </si>
  <si>
    <t>Feb.</t>
  </si>
  <si>
    <t>Abr.</t>
  </si>
  <si>
    <t>Mar.</t>
  </si>
  <si>
    <t>May.</t>
  </si>
  <si>
    <t>Jun.</t>
  </si>
  <si>
    <t>Jul.</t>
  </si>
  <si>
    <t>Ago.</t>
  </si>
  <si>
    <t>Sep.</t>
  </si>
  <si>
    <t>Oct.</t>
  </si>
  <si>
    <t>Nov.</t>
  </si>
  <si>
    <t>*Cif. Preliminares</t>
  </si>
  <si>
    <t>Enero 2021</t>
  </si>
  <si>
    <t>Enero 2022</t>
  </si>
  <si>
    <t>Oct</t>
  </si>
  <si>
    <t>Febrero 2022</t>
  </si>
  <si>
    <t xml:space="preserve">Feb. </t>
  </si>
  <si>
    <t>Ene. 2022</t>
  </si>
  <si>
    <t>Dic. 2020</t>
  </si>
  <si>
    <t>Ene.2021</t>
  </si>
  <si>
    <t>Aug.</t>
  </si>
  <si>
    <t>Dic. 2021</t>
  </si>
  <si>
    <t>Marzo 2022</t>
  </si>
  <si>
    <t>Abril 2022</t>
  </si>
  <si>
    <t>Mayo 2022</t>
  </si>
  <si>
    <t>Junio 2022</t>
  </si>
  <si>
    <t>MES</t>
  </si>
  <si>
    <t>Tasa de Interes</t>
  </si>
  <si>
    <r>
      <t>Enero 2018</t>
    </r>
    <r>
      <rPr>
        <b/>
        <sz val="5"/>
        <color theme="1"/>
        <rFont val="Calibri"/>
        <family val="2"/>
        <scheme val="minor"/>
      </rPr>
      <t>1/</t>
    </r>
  </si>
  <si>
    <r>
      <t xml:space="preserve">Diciembre </t>
    </r>
    <r>
      <rPr>
        <b/>
        <sz val="12"/>
        <color theme="0"/>
        <rFont val="Calibri"/>
        <family val="2"/>
        <scheme val="minor"/>
      </rPr>
      <t>2019</t>
    </r>
  </si>
  <si>
    <r>
      <t xml:space="preserve">1/   </t>
    </r>
    <r>
      <rPr>
        <sz val="9"/>
        <color theme="1"/>
        <rFont val="Calibri"/>
        <family val="2"/>
        <scheme val="minor"/>
      </rPr>
      <t>Del 15 al 31 de enero</t>
    </r>
  </si>
  <si>
    <t>Octubre 2022</t>
  </si>
  <si>
    <t>Septiembre 2022</t>
  </si>
  <si>
    <t>Agosto 2022</t>
  </si>
  <si>
    <t>Julio 2022</t>
  </si>
  <si>
    <t>Noviembre 2022</t>
  </si>
  <si>
    <t>Diciembre 2022</t>
  </si>
  <si>
    <t>Dic.</t>
  </si>
  <si>
    <t>Enero 2023</t>
  </si>
  <si>
    <t>Febrero 2023</t>
  </si>
  <si>
    <t>Marzo 2023</t>
  </si>
  <si>
    <t>Abril 2023</t>
  </si>
  <si>
    <t>Mayo 2023</t>
  </si>
  <si>
    <t>Junio 2023</t>
  </si>
  <si>
    <t>Ene.2023</t>
  </si>
  <si>
    <t>Julio 2023</t>
  </si>
  <si>
    <t>Agosto 2023</t>
  </si>
  <si>
    <t>Septiembre 2023</t>
  </si>
  <si>
    <t>Octubre 2023</t>
  </si>
  <si>
    <t>Noviembre 2023</t>
  </si>
  <si>
    <t>Enero 2024</t>
  </si>
  <si>
    <t>Diciembre 2023</t>
  </si>
  <si>
    <t>Febrero 2024</t>
  </si>
  <si>
    <t>*Feb.</t>
  </si>
  <si>
    <t>Ene. 2024</t>
  </si>
  <si>
    <t>Marzo 2024</t>
  </si>
  <si>
    <t>*Mar.</t>
  </si>
  <si>
    <t>Marzo*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</si>
</sst>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0.0000%"/>
    <numFmt numFmtId="166" formatCode="0.0000"/>
    <numFmt numFmtId="167" formatCode="_(* #,##0.0000_);_(* \(#,##0.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081C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/>
    <xf numFmtId="167" fontId="0" fillId="0" borderId="0" xfId="1" applyNumberFormat="1" applyFont="1"/>
    <xf numFmtId="167" fontId="0" fillId="0" borderId="0" xfId="0" applyNumberFormat="1"/>
    <xf numFmtId="0" fontId="4" fillId="2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/>
    <xf numFmtId="43" fontId="10" fillId="0" borderId="0" xfId="1" applyFont="1" applyFill="1" applyBorder="1" applyAlignment="1" applyProtection="1">
      <alignment horizontal="center"/>
    </xf>
    <xf numFmtId="164" fontId="10" fillId="0" borderId="0" xfId="1" applyNumberFormat="1" applyFont="1" applyFill="1" applyBorder="1" applyProtection="1"/>
    <xf numFmtId="43" fontId="10" fillId="0" borderId="0" xfId="1" applyFont="1" applyFill="1" applyBorder="1" applyProtection="1"/>
    <xf numFmtId="166" fontId="10" fillId="0" borderId="0" xfId="0" applyNumberFormat="1" applyFont="1"/>
    <xf numFmtId="0" fontId="7" fillId="0" borderId="1" xfId="0" applyFont="1" applyBorder="1" applyAlignment="1">
      <alignment vertical="center"/>
    </xf>
    <xf numFmtId="164" fontId="8" fillId="0" borderId="1" xfId="1" applyNumberFormat="1" applyFont="1" applyBorder="1" applyAlignment="1" applyProtection="1">
      <alignment horizontal="center"/>
    </xf>
    <xf numFmtId="164" fontId="8" fillId="0" borderId="1" xfId="1" applyNumberFormat="1" applyFont="1" applyBorder="1" applyProtection="1"/>
    <xf numFmtId="165" fontId="7" fillId="0" borderId="1" xfId="2" applyNumberFormat="1" applyFont="1" applyBorder="1" applyAlignment="1" applyProtection="1"/>
    <xf numFmtId="0" fontId="10" fillId="0" borderId="0" xfId="0" applyFont="1" applyAlignment="1">
      <alignment horizontal="center"/>
    </xf>
    <xf numFmtId="49" fontId="7" fillId="0" borderId="1" xfId="0" applyNumberFormat="1" applyFont="1" applyBorder="1" applyAlignment="1">
      <alignment vertical="center"/>
    </xf>
    <xf numFmtId="43" fontId="10" fillId="0" borderId="0" xfId="1" applyFont="1" applyAlignment="1" applyProtection="1">
      <alignment horizontal="center"/>
    </xf>
    <xf numFmtId="43" fontId="8" fillId="0" borderId="1" xfId="1" applyFont="1" applyBorder="1" applyProtection="1"/>
    <xf numFmtId="165" fontId="10" fillId="0" borderId="0" xfId="0" applyNumberFormat="1" applyFont="1" applyAlignment="1">
      <alignment horizontal="center"/>
    </xf>
    <xf numFmtId="165" fontId="12" fillId="0" borderId="1" xfId="2" applyNumberFormat="1" applyFont="1" applyBorder="1" applyAlignment="1" applyProtection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2" borderId="1" xfId="0" applyFont="1" applyFill="1" applyBorder="1" applyAlignment="1">
      <alignment horizontal="center" vertical="center"/>
    </xf>
    <xf numFmtId="0" fontId="14" fillId="0" borderId="0" xfId="0" applyFont="1" applyProtection="1">
      <protection locked="0"/>
    </xf>
    <xf numFmtId="0" fontId="10" fillId="0" borderId="0" xfId="0" applyFont="1"/>
    <xf numFmtId="0" fontId="9" fillId="0" borderId="0" xfId="0" applyFont="1" applyAlignment="1">
      <alignment vertical="center" wrapText="1"/>
    </xf>
    <xf numFmtId="164" fontId="2" fillId="4" borderId="2" xfId="1" applyNumberFormat="1" applyFont="1" applyFill="1" applyBorder="1" applyAlignment="1"/>
    <xf numFmtId="0" fontId="2" fillId="4" borderId="2" xfId="0" applyFont="1" applyFill="1" applyBorder="1"/>
    <xf numFmtId="165" fontId="2" fillId="4" borderId="3" xfId="2" applyNumberFormat="1" applyFont="1" applyFill="1" applyBorder="1" applyAlignment="1"/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/>
    <xf numFmtId="0" fontId="2" fillId="4" borderId="5" xfId="0" applyFont="1" applyFill="1" applyBorder="1"/>
    <xf numFmtId="165" fontId="2" fillId="4" borderId="6" xfId="2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Montos y Tasas de Interés</a:t>
            </a:r>
            <a:r>
              <a:rPr lang="en-US" sz="1600" b="1" baseline="0"/>
              <a:t> </a:t>
            </a:r>
            <a:r>
              <a:rPr lang="en-US" sz="1600" b="1"/>
              <a:t>Promedio Ponderado de las Operaciones Interbancarias de 1 a 7 días</a:t>
            </a:r>
          </a:p>
        </c:rich>
      </c:tx>
      <c:layout>
        <c:manualLayout>
          <c:xMode val="edge"/>
          <c:yMode val="edge"/>
          <c:x val="0.16935374504574349"/>
          <c:y val="1.4494834380106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9418251921118005E-2"/>
          <c:y val="0.13430228459308899"/>
          <c:w val="0.86259464690663601"/>
          <c:h val="0.6387732287208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'Mensual 1 a 7 días'!$B$8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'Mensual 1 a 7 días'!$E$45:$E$84</c:f>
              <c:strCache>
                <c:ptCount val="29"/>
                <c:pt idx="0">
                  <c:v>Dic. 2020</c:v>
                </c:pt>
                <c:pt idx="1">
                  <c:v>Dic. 2021</c:v>
                </c:pt>
                <c:pt idx="2">
                  <c:v>Ene. 2022</c:v>
                </c:pt>
                <c:pt idx="3">
                  <c:v>Feb. </c:v>
                </c:pt>
                <c:pt idx="4">
                  <c:v>Mar.</c:v>
                </c:pt>
                <c:pt idx="5">
                  <c:v>Abr.</c:v>
                </c:pt>
                <c:pt idx="6">
                  <c:v>May.</c:v>
                </c:pt>
                <c:pt idx="7">
                  <c:v>Jun.</c:v>
                </c:pt>
                <c:pt idx="8">
                  <c:v>Jul.</c:v>
                </c:pt>
                <c:pt idx="9">
                  <c:v>Ago.</c:v>
                </c:pt>
                <c:pt idx="10">
                  <c:v>Sep.</c:v>
                </c:pt>
                <c:pt idx="11">
                  <c:v>Oct.</c:v>
                </c:pt>
                <c:pt idx="12">
                  <c:v>Nov.</c:v>
                </c:pt>
                <c:pt idx="13">
                  <c:v>Dic.</c:v>
                </c:pt>
                <c:pt idx="14">
                  <c:v>Ene.2023</c:v>
                </c:pt>
                <c:pt idx="15">
                  <c:v>Feb.</c:v>
                </c:pt>
                <c:pt idx="16">
                  <c:v>Mar.</c:v>
                </c:pt>
                <c:pt idx="17">
                  <c:v>Abr.</c:v>
                </c:pt>
                <c:pt idx="18">
                  <c:v>May.</c:v>
                </c:pt>
                <c:pt idx="19">
                  <c:v>Jun.</c:v>
                </c:pt>
                <c:pt idx="20">
                  <c:v>Jul.</c:v>
                </c:pt>
                <c:pt idx="21">
                  <c:v>Ago.</c:v>
                </c:pt>
                <c:pt idx="22">
                  <c:v>Sep.</c:v>
                </c:pt>
                <c:pt idx="23">
                  <c:v>Oct.</c:v>
                </c:pt>
                <c:pt idx="24">
                  <c:v>Nov.</c:v>
                </c:pt>
                <c:pt idx="25">
                  <c:v>Dic.</c:v>
                </c:pt>
                <c:pt idx="26">
                  <c:v>Ene. 2024</c:v>
                </c:pt>
                <c:pt idx="27">
                  <c:v>*Feb.</c:v>
                </c:pt>
                <c:pt idx="28">
                  <c:v>*Mar.</c:v>
                </c:pt>
              </c:strCache>
            </c:strRef>
          </c:cat>
          <c:val>
            <c:numRef>
              <c:f>'Mensual 1 a 7 días'!$B$45:$B$84</c:f>
              <c:numCache>
                <c:formatCode>_(* #,##0.0_);_(* \(#,##0.0\);_(* "-"??_);_(@_)</c:formatCode>
                <c:ptCount val="29"/>
                <c:pt idx="0">
                  <c:v>100.20068092</c:v>
                </c:pt>
                <c:pt idx="1">
                  <c:v>2736.2</c:v>
                </c:pt>
                <c:pt idx="2">
                  <c:v>6947.9</c:v>
                </c:pt>
                <c:pt idx="3">
                  <c:v>5837.6</c:v>
                </c:pt>
                <c:pt idx="4">
                  <c:v>2809.4</c:v>
                </c:pt>
                <c:pt idx="5">
                  <c:v>2895.5103196</c:v>
                </c:pt>
                <c:pt idx="6">
                  <c:v>8044.8156474099997</c:v>
                </c:pt>
                <c:pt idx="7">
                  <c:v>4686.6693672499996</c:v>
                </c:pt>
                <c:pt idx="8">
                  <c:v>3566.6852748100005</c:v>
                </c:pt>
                <c:pt idx="9">
                  <c:v>1811.8569321199998</c:v>
                </c:pt>
                <c:pt idx="10">
                  <c:v>1761.89713325</c:v>
                </c:pt>
                <c:pt idx="11">
                  <c:v>2741.5</c:v>
                </c:pt>
                <c:pt idx="12">
                  <c:v>1231.97705797</c:v>
                </c:pt>
                <c:pt idx="13">
                  <c:v>2948.8</c:v>
                </c:pt>
                <c:pt idx="14">
                  <c:v>525</c:v>
                </c:pt>
                <c:pt idx="15">
                  <c:v>3126.05</c:v>
                </c:pt>
                <c:pt idx="16">
                  <c:v>2730.1</c:v>
                </c:pt>
                <c:pt idx="17">
                  <c:v>3970.9213204100001</c:v>
                </c:pt>
                <c:pt idx="18">
                  <c:v>3048.6754922999999</c:v>
                </c:pt>
                <c:pt idx="19">
                  <c:v>4184.62922007</c:v>
                </c:pt>
                <c:pt idx="20">
                  <c:v>595</c:v>
                </c:pt>
                <c:pt idx="21">
                  <c:v>2784.7</c:v>
                </c:pt>
                <c:pt idx="22">
                  <c:v>1740.5682043100001</c:v>
                </c:pt>
                <c:pt idx="23">
                  <c:v>4750.5198475400002</c:v>
                </c:pt>
                <c:pt idx="24">
                  <c:v>554.00977376999992</c:v>
                </c:pt>
                <c:pt idx="25">
                  <c:v>1829.8739749200001</c:v>
                </c:pt>
                <c:pt idx="26">
                  <c:v>4582.6918708699995</c:v>
                </c:pt>
                <c:pt idx="27">
                  <c:v>2955.7</c:v>
                </c:pt>
                <c:pt idx="28">
                  <c:v>1539.6998000000001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6-452F-9AE5-1F4017EC6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895325064"/>
        <c:axId val="895320800"/>
      </c:barChart>
      <c:lineChart>
        <c:grouping val="standard"/>
        <c:varyColors val="0"/>
        <c:ser>
          <c:idx val="1"/>
          <c:order val="1"/>
          <c:tx>
            <c:strRef>
              <c:f>'Mensual 1 a 7 días'!$D$8</c:f>
              <c:strCache>
                <c:ptCount val="1"/>
                <c:pt idx="0">
                  <c:v>Tasa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1144637454669312E-2"/>
                  <c:y val="-0.106622256024260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A5-49DF-8666-02EEF6F32301}"/>
                </c:ext>
              </c:extLst>
            </c:dLbl>
            <c:dLbl>
              <c:idx val="2"/>
              <c:layout>
                <c:manualLayout>
                  <c:x val="-3.5443649696459696E-2"/>
                  <c:y val="-6.0597631472065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A5-49DF-8666-02EEF6F323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'Mensual 1 a 7 días'!$E$45:$E$84</c:f>
              <c:strCache>
                <c:ptCount val="29"/>
                <c:pt idx="0">
                  <c:v>Dic. 2020</c:v>
                </c:pt>
                <c:pt idx="1">
                  <c:v>Dic. 2021</c:v>
                </c:pt>
                <c:pt idx="2">
                  <c:v>Ene. 2022</c:v>
                </c:pt>
                <c:pt idx="3">
                  <c:v>Feb. </c:v>
                </c:pt>
                <c:pt idx="4">
                  <c:v>Mar.</c:v>
                </c:pt>
                <c:pt idx="5">
                  <c:v>Abr.</c:v>
                </c:pt>
                <c:pt idx="6">
                  <c:v>May.</c:v>
                </c:pt>
                <c:pt idx="7">
                  <c:v>Jun.</c:v>
                </c:pt>
                <c:pt idx="8">
                  <c:v>Jul.</c:v>
                </c:pt>
                <c:pt idx="9">
                  <c:v>Ago.</c:v>
                </c:pt>
                <c:pt idx="10">
                  <c:v>Sep.</c:v>
                </c:pt>
                <c:pt idx="11">
                  <c:v>Oct.</c:v>
                </c:pt>
                <c:pt idx="12">
                  <c:v>Nov.</c:v>
                </c:pt>
                <c:pt idx="13">
                  <c:v>Dic.</c:v>
                </c:pt>
                <c:pt idx="14">
                  <c:v>Ene.2023</c:v>
                </c:pt>
                <c:pt idx="15">
                  <c:v>Feb.</c:v>
                </c:pt>
                <c:pt idx="16">
                  <c:v>Mar.</c:v>
                </c:pt>
                <c:pt idx="17">
                  <c:v>Abr.</c:v>
                </c:pt>
                <c:pt idx="18">
                  <c:v>May.</c:v>
                </c:pt>
                <c:pt idx="19">
                  <c:v>Jun.</c:v>
                </c:pt>
                <c:pt idx="20">
                  <c:v>Jul.</c:v>
                </c:pt>
                <c:pt idx="21">
                  <c:v>Ago.</c:v>
                </c:pt>
                <c:pt idx="22">
                  <c:v>Sep.</c:v>
                </c:pt>
                <c:pt idx="23">
                  <c:v>Oct.</c:v>
                </c:pt>
                <c:pt idx="24">
                  <c:v>Nov.</c:v>
                </c:pt>
                <c:pt idx="25">
                  <c:v>Dic.</c:v>
                </c:pt>
                <c:pt idx="26">
                  <c:v>Ene. 2024</c:v>
                </c:pt>
                <c:pt idx="27">
                  <c:v>*Feb.</c:v>
                </c:pt>
                <c:pt idx="28">
                  <c:v>*Mar.</c:v>
                </c:pt>
              </c:strCache>
            </c:strRef>
          </c:cat>
          <c:val>
            <c:numRef>
              <c:f>'Mensual 1 a 7 días'!$D$45:$D$84</c:f>
              <c:numCache>
                <c:formatCode>0.0000%</c:formatCode>
                <c:ptCount val="29"/>
                <c:pt idx="0">
                  <c:v>3.7513018134887145E-2</c:v>
                </c:pt>
                <c:pt idx="1">
                  <c:v>3.4004678020612536E-2</c:v>
                </c:pt>
                <c:pt idx="2">
                  <c:v>4.5823774090012807E-2</c:v>
                </c:pt>
                <c:pt idx="3">
                  <c:v>5.4965311086747973E-2</c:v>
                </c:pt>
                <c:pt idx="4">
                  <c:v>6.1052537908450201E-2</c:v>
                </c:pt>
                <c:pt idx="5">
                  <c:v>6.4727922377079E-2</c:v>
                </c:pt>
                <c:pt idx="6">
                  <c:v>6.6547839251641386E-2</c:v>
                </c:pt>
                <c:pt idx="7">
                  <c:v>7.9292571357472252E-2</c:v>
                </c:pt>
                <c:pt idx="8">
                  <c:v>9.7345007193016336E-2</c:v>
                </c:pt>
                <c:pt idx="9">
                  <c:v>8.2792032569073151E-2</c:v>
                </c:pt>
                <c:pt idx="10">
                  <c:v>0.10152085069040169</c:v>
                </c:pt>
                <c:pt idx="11">
                  <c:v>9.6357377348167059E-2</c:v>
                </c:pt>
                <c:pt idx="12">
                  <c:v>0.11412283340326511</c:v>
                </c:pt>
                <c:pt idx="13">
                  <c:v>0.11927767227346717</c:v>
                </c:pt>
                <c:pt idx="14">
                  <c:v>0.12304761904761906</c:v>
                </c:pt>
                <c:pt idx="15">
                  <c:v>0.12190963836151053</c:v>
                </c:pt>
                <c:pt idx="16">
                  <c:v>0.11426138236694626</c:v>
                </c:pt>
                <c:pt idx="17">
                  <c:v>0.11895958820017027</c:v>
                </c:pt>
                <c:pt idx="18">
                  <c:v>0.10849922773773203</c:v>
                </c:pt>
                <c:pt idx="19">
                  <c:v>0.10173336277129678</c:v>
                </c:pt>
                <c:pt idx="20">
                  <c:v>9.9317983193277309E-2</c:v>
                </c:pt>
                <c:pt idx="21">
                  <c:v>8.0458487449276403E-2</c:v>
                </c:pt>
                <c:pt idx="22">
                  <c:v>9.6500612242848269E-2</c:v>
                </c:pt>
                <c:pt idx="23">
                  <c:v>9.6997252424250627E-2</c:v>
                </c:pt>
                <c:pt idx="24">
                  <c:v>0.10416028353076828</c:v>
                </c:pt>
                <c:pt idx="25">
                  <c:v>9.9223990275034063E-2</c:v>
                </c:pt>
                <c:pt idx="26">
                  <c:v>8.5962197195992796E-2</c:v>
                </c:pt>
                <c:pt idx="27">
                  <c:v>0.10455848022465068</c:v>
                </c:pt>
                <c:pt idx="28">
                  <c:v>0.10200363668294299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6-452F-9AE5-1F4017EC6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414472"/>
        <c:axId val="503413160"/>
      </c:lineChart>
      <c:catAx>
        <c:axId val="89532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95320800"/>
        <c:crosses val="autoZero"/>
        <c:auto val="1"/>
        <c:lblAlgn val="ctr"/>
        <c:lblOffset val="100"/>
        <c:noMultiLvlLbl val="0"/>
      </c:catAx>
      <c:valAx>
        <c:axId val="895320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En</a:t>
                </a:r>
                <a:r>
                  <a:rPr lang="es-DO" baseline="0"/>
                  <a:t> millones RD$</a:t>
                </a:r>
                <a:endParaRPr lang="es-D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95325064"/>
        <c:crosses val="autoZero"/>
        <c:crossBetween val="between"/>
      </c:valAx>
      <c:valAx>
        <c:axId val="5034131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Anual</a:t>
                </a:r>
              </a:p>
            </c:rich>
          </c:tx>
          <c:layout>
            <c:manualLayout>
              <c:xMode val="edge"/>
              <c:yMode val="edge"/>
              <c:x val="0.97332297928703571"/>
              <c:y val="0.40863117875649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3414472"/>
        <c:crosses val="max"/>
        <c:crossBetween val="between"/>
      </c:valAx>
      <c:catAx>
        <c:axId val="503414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34131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184149</xdr:rowOff>
    </xdr:from>
    <xdr:to>
      <xdr:col>16</xdr:col>
      <xdr:colOff>42333</xdr:colOff>
      <xdr:row>108</xdr:row>
      <xdr:rowOff>84665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do_Abierto/Tasas%20de%20Inter&#233;s/Operaciones%20Interbancarias/2019/tasas%20interbancarias%20promedio%20por%20plazos%20(Original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do_Abierto/Tasas%20de%20Inter&#233;s/Operaciones%20Interbancarias/2020/tasas%20interbancarias%20promedio%20por%20plazos%20(Original)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do_Abierto/Tasas%20de%20Inter&#233;s/Operaciones%20Interbancarias/2021/tasas%20interbancarias%20promedio%20por%20plazos%20(Original)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do_Abierto/Tasas%20de%20Inter&#233;s/Operaciones%20Interbancarias/2022/tasas%20interbancarias%20promedio%20por%20plazos%20(Original)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do_Abierto/Tasas%20de%20Inter&#233;s/Operaciones%20Interbancarias/2023/tasas%20interbancarias%20promedio%20por%20plazos%20(Original)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do_Abierto/Tasas%20de%20Inter&#233;s/Operaciones%20Interbancarias/2024/tasas%20interbancarias%20promedio%20por%20plazos%20(Original)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Ops. Interbancarias"/>
      <sheetName val="1 a 7 días"/>
      <sheetName val="grafico tasas"/>
      <sheetName val="Sheet1"/>
      <sheetName val="Comprarativo"/>
      <sheetName val="OJO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H5">
            <v>0</v>
          </cell>
          <cell r="J5" t="str">
            <v xml:space="preserve"> </v>
          </cell>
        </row>
        <row r="6">
          <cell r="H6">
            <v>160000000</v>
          </cell>
          <cell r="J6">
            <v>5.8125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200000000</v>
          </cell>
          <cell r="J8">
            <v>5.5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112000000</v>
          </cell>
          <cell r="J10">
            <v>5.7357142857142858</v>
          </cell>
        </row>
        <row r="11">
          <cell r="H11">
            <v>35000000</v>
          </cell>
          <cell r="J11">
            <v>5.5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150000000</v>
          </cell>
          <cell r="J23">
            <v>5.5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0</v>
          </cell>
          <cell r="J25" t="str">
            <v xml:space="preserve"> </v>
          </cell>
        </row>
      </sheetData>
      <sheetData sheetId="12">
        <row r="15">
          <cell r="H15">
            <v>435</v>
          </cell>
          <cell r="I15">
            <v>2720.75</v>
          </cell>
        </row>
        <row r="16">
          <cell r="H16">
            <v>1205.0153766800001</v>
          </cell>
          <cell r="I16">
            <v>6099.0615067200006</v>
          </cell>
        </row>
        <row r="17">
          <cell r="H17">
            <v>1755</v>
          </cell>
          <cell r="I17">
            <v>9826</v>
          </cell>
        </row>
        <row r="18">
          <cell r="H18">
            <v>891.99355773000002</v>
          </cell>
          <cell r="I18">
            <v>4699.0803510764999</v>
          </cell>
        </row>
        <row r="19">
          <cell r="H19">
            <v>5494.5</v>
          </cell>
          <cell r="I19">
            <v>28195.31</v>
          </cell>
        </row>
        <row r="20">
          <cell r="H20">
            <v>4211</v>
          </cell>
          <cell r="I20">
            <v>18116.5</v>
          </cell>
        </row>
        <row r="21">
          <cell r="H21">
            <v>4159</v>
          </cell>
          <cell r="I21">
            <v>20801.75</v>
          </cell>
        </row>
        <row r="22">
          <cell r="H22">
            <v>4900</v>
          </cell>
          <cell r="I22">
            <v>28060</v>
          </cell>
        </row>
        <row r="23">
          <cell r="H23">
            <v>1665</v>
          </cell>
          <cell r="I23">
            <v>10073.75</v>
          </cell>
        </row>
        <row r="24">
          <cell r="H24">
            <v>4059</v>
          </cell>
          <cell r="I24">
            <v>25599.5</v>
          </cell>
        </row>
        <row r="25">
          <cell r="H25">
            <v>5245</v>
          </cell>
          <cell r="I25">
            <v>31142</v>
          </cell>
        </row>
        <row r="26">
          <cell r="H26">
            <v>6478.2126535400002</v>
          </cell>
          <cell r="I26">
            <v>38566.793131365499</v>
          </cell>
        </row>
        <row r="29">
          <cell r="H29">
            <v>10849.479380570001</v>
          </cell>
          <cell r="I29">
            <v>66811.690163275009</v>
          </cell>
        </row>
        <row r="30">
          <cell r="H30">
            <v>4521.87068163</v>
          </cell>
          <cell r="I30">
            <v>28438.600290075501</v>
          </cell>
        </row>
        <row r="31">
          <cell r="H31">
            <v>2940.5468263299999</v>
          </cell>
          <cell r="I31">
            <v>18236.075478989998</v>
          </cell>
        </row>
        <row r="32">
          <cell r="H32">
            <v>1095</v>
          </cell>
          <cell r="I32">
            <v>6950</v>
          </cell>
        </row>
        <row r="33">
          <cell r="H33">
            <v>1275</v>
          </cell>
          <cell r="I33">
            <v>8000.75</v>
          </cell>
        </row>
        <row r="34">
          <cell r="H34">
            <v>2443.0100694400003</v>
          </cell>
          <cell r="I34">
            <v>15166.07300344</v>
          </cell>
        </row>
        <row r="35">
          <cell r="H35">
            <v>820</v>
          </cell>
          <cell r="I35">
            <v>5172</v>
          </cell>
        </row>
        <row r="36">
          <cell r="H36">
            <v>780</v>
          </cell>
          <cell r="I36">
            <v>4555</v>
          </cell>
        </row>
        <row r="37">
          <cell r="A37" t="str">
            <v>Septiembre</v>
          </cell>
          <cell r="H37">
            <v>1050</v>
          </cell>
          <cell r="I37">
            <v>5855.5</v>
          </cell>
        </row>
        <row r="38">
          <cell r="A38" t="str">
            <v>Octubre</v>
          </cell>
          <cell r="H38">
            <v>3900</v>
          </cell>
          <cell r="I38">
            <v>21504.75</v>
          </cell>
        </row>
        <row r="39">
          <cell r="A39" t="str">
            <v>Noviembre</v>
          </cell>
          <cell r="H39">
            <v>580</v>
          </cell>
          <cell r="I39">
            <v>3280.9</v>
          </cell>
        </row>
        <row r="40">
          <cell r="H40">
            <v>657</v>
          </cell>
          <cell r="I40">
            <v>3689.9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Ops. Interbancarias"/>
      <sheetName val="1 a 7 días"/>
      <sheetName val="grafico tasas"/>
      <sheetName val="Sheet1"/>
      <sheetName val="Comprarativo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H5">
            <v>0</v>
          </cell>
          <cell r="J5" t="str">
            <v xml:space="preserve"> 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10307500</v>
          </cell>
          <cell r="J22">
            <v>3.9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0</v>
          </cell>
          <cell r="J25" t="str">
            <v xml:space="preserve"> </v>
          </cell>
        </row>
      </sheetData>
      <sheetData sheetId="9">
        <row r="5">
          <cell r="H5">
            <v>0</v>
          </cell>
          <cell r="J5" t="str">
            <v xml:space="preserve"> 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50000000</v>
          </cell>
          <cell r="J19">
            <v>4.53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0</v>
          </cell>
          <cell r="J25" t="str">
            <v xml:space="preserve"> </v>
          </cell>
        </row>
        <row r="26">
          <cell r="H26">
            <v>0</v>
          </cell>
          <cell r="J26" t="str">
            <v xml:space="preserve"> </v>
          </cell>
        </row>
      </sheetData>
      <sheetData sheetId="10">
        <row r="5">
          <cell r="H5">
            <v>0</v>
          </cell>
          <cell r="J5" t="str">
            <v xml:space="preserve"> 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100000000</v>
          </cell>
          <cell r="J7">
            <v>4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120000000</v>
          </cell>
          <cell r="J11">
            <v>3.5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</sheetData>
      <sheetData sheetId="11">
        <row r="5">
          <cell r="H5">
            <v>0</v>
          </cell>
          <cell r="J5" t="str">
            <v xml:space="preserve"> 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100200680.92</v>
          </cell>
          <cell r="J25">
            <v>3.7513018134887139</v>
          </cell>
        </row>
        <row r="26">
          <cell r="H26">
            <v>0</v>
          </cell>
          <cell r="J26" t="str">
            <v xml:space="preserve"> </v>
          </cell>
        </row>
      </sheetData>
      <sheetData sheetId="12">
        <row r="43">
          <cell r="H43">
            <v>2280</v>
          </cell>
          <cell r="I43">
            <v>13295.25</v>
          </cell>
        </row>
        <row r="44">
          <cell r="H44">
            <v>240</v>
          </cell>
          <cell r="I44">
            <v>1355</v>
          </cell>
        </row>
        <row r="45">
          <cell r="A45" t="str">
            <v>Marzo</v>
          </cell>
          <cell r="H45">
            <v>1365</v>
          </cell>
          <cell r="I45">
            <v>8290</v>
          </cell>
        </row>
        <row r="46">
          <cell r="A46" t="str">
            <v>Abril</v>
          </cell>
          <cell r="H46">
            <v>520</v>
          </cell>
          <cell r="I46">
            <v>2823</v>
          </cell>
        </row>
        <row r="47">
          <cell r="A47" t="str">
            <v>Mayo</v>
          </cell>
          <cell r="H47">
            <v>1390</v>
          </cell>
          <cell r="I47">
            <v>6507.5</v>
          </cell>
        </row>
        <row r="48">
          <cell r="A48" t="str">
            <v>Junio</v>
          </cell>
          <cell r="H48">
            <v>1525</v>
          </cell>
          <cell r="I48">
            <v>9170.25</v>
          </cell>
        </row>
        <row r="49">
          <cell r="A49" t="str">
            <v>Julio</v>
          </cell>
          <cell r="H49">
            <v>1250</v>
          </cell>
          <cell r="I49">
            <v>6770</v>
          </cell>
        </row>
        <row r="50">
          <cell r="A50" t="str">
            <v>Agosto</v>
          </cell>
          <cell r="H50">
            <v>1786.31076502</v>
          </cell>
          <cell r="I50">
            <v>6370.0976638850007</v>
          </cell>
        </row>
        <row r="51">
          <cell r="A51" t="str">
            <v>Septiembre</v>
          </cell>
          <cell r="H51">
            <v>10.307499999999999</v>
          </cell>
          <cell r="I51">
            <v>40.199249999999999</v>
          </cell>
        </row>
        <row r="52">
          <cell r="A52" t="str">
            <v>Octubre</v>
          </cell>
          <cell r="H52">
            <v>50</v>
          </cell>
          <cell r="I52">
            <v>226.5</v>
          </cell>
        </row>
        <row r="53">
          <cell r="A53" t="str">
            <v>Noviembre</v>
          </cell>
          <cell r="H53">
            <v>220</v>
          </cell>
          <cell r="I53">
            <v>820</v>
          </cell>
        </row>
        <row r="54">
          <cell r="H54">
            <v>100.20068092</v>
          </cell>
          <cell r="I54">
            <v>375.882996048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Ops. Interbancarias"/>
      <sheetName val="1 a 7 días"/>
      <sheetName val="grafico tasas"/>
      <sheetName val="Sheet1"/>
      <sheetName val="Comprarativo"/>
      <sheetName val="OJO"/>
    </sheetNames>
    <sheetDataSet>
      <sheetData sheetId="0">
        <row r="5">
          <cell r="H5">
            <v>0</v>
          </cell>
          <cell r="J5" t="str">
            <v xml:space="preserve"> 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100000000</v>
          </cell>
          <cell r="J8">
            <v>3.6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</sheetData>
      <sheetData sheetId="1">
        <row r="5">
          <cell r="H5">
            <v>0</v>
          </cell>
          <cell r="J5" t="str">
            <v xml:space="preserve"> 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210000000</v>
          </cell>
          <cell r="J24">
            <v>3.5357142857142856</v>
          </cell>
        </row>
      </sheetData>
      <sheetData sheetId="2">
        <row r="5">
          <cell r="H5">
            <v>600000000</v>
          </cell>
          <cell r="J5">
            <v>3.4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10000000</v>
          </cell>
          <cell r="J9">
            <v>4.25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0</v>
          </cell>
          <cell r="J25" t="str">
            <v xml:space="preserve"> </v>
          </cell>
        </row>
        <row r="26">
          <cell r="H26">
            <v>0</v>
          </cell>
          <cell r="J26" t="str">
            <v xml:space="preserve"> </v>
          </cell>
        </row>
        <row r="27">
          <cell r="H27">
            <v>0</v>
          </cell>
          <cell r="J27" t="str">
            <v xml:space="preserve"> </v>
          </cell>
        </row>
      </sheetData>
      <sheetData sheetId="3">
        <row r="5">
          <cell r="H5">
            <v>0</v>
          </cell>
          <cell r="J5" t="str">
            <v xml:space="preserve"> 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0</v>
          </cell>
          <cell r="J25" t="str">
            <v xml:space="preserve"> </v>
          </cell>
        </row>
      </sheetData>
      <sheetData sheetId="4">
        <row r="5">
          <cell r="H5">
            <v>0</v>
          </cell>
          <cell r="J5" t="str">
            <v xml:space="preserve"> 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0</v>
          </cell>
          <cell r="J25" t="str">
            <v xml:space="preserve"> </v>
          </cell>
        </row>
      </sheetData>
      <sheetData sheetId="5">
        <row r="5">
          <cell r="H5">
            <v>0</v>
          </cell>
          <cell r="J5" t="str">
            <v xml:space="preserve"> </v>
          </cell>
        </row>
        <row r="6">
          <cell r="H6">
            <v>100000000</v>
          </cell>
          <cell r="J6">
            <v>3.5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280000000</v>
          </cell>
          <cell r="J11">
            <v>4.1785714285714288</v>
          </cell>
        </row>
        <row r="12">
          <cell r="H12">
            <v>150000000</v>
          </cell>
          <cell r="J12">
            <v>5</v>
          </cell>
        </row>
        <row r="13">
          <cell r="H13">
            <v>100000000</v>
          </cell>
          <cell r="J13">
            <v>3.75</v>
          </cell>
        </row>
        <row r="14">
          <cell r="H14">
            <v>150000000</v>
          </cell>
          <cell r="J14">
            <v>4.5</v>
          </cell>
        </row>
        <row r="15">
          <cell r="H15">
            <v>200000000</v>
          </cell>
          <cell r="J15">
            <v>3.75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400000000</v>
          </cell>
          <cell r="J22">
            <v>3.5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0</v>
          </cell>
          <cell r="J25" t="str">
            <v xml:space="preserve"> </v>
          </cell>
        </row>
      </sheetData>
      <sheetData sheetId="6">
        <row r="5">
          <cell r="H5">
            <v>0</v>
          </cell>
          <cell r="J5" t="str">
            <v xml:space="preserve"> 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50000000</v>
          </cell>
          <cell r="J11">
            <v>3.5</v>
          </cell>
        </row>
        <row r="12">
          <cell r="H12">
            <v>100000000</v>
          </cell>
          <cell r="J12">
            <v>3.5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0</v>
          </cell>
          <cell r="J25" t="str">
            <v xml:space="preserve"> </v>
          </cell>
        </row>
        <row r="26">
          <cell r="H26">
            <v>0</v>
          </cell>
          <cell r="J26" t="str">
            <v xml:space="preserve"> </v>
          </cell>
        </row>
      </sheetData>
      <sheetData sheetId="7">
        <row r="5">
          <cell r="H5">
            <v>100000000</v>
          </cell>
          <cell r="J5">
            <v>4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600000000</v>
          </cell>
          <cell r="J13">
            <v>4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140000000</v>
          </cell>
          <cell r="J22">
            <v>4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44200000</v>
          </cell>
          <cell r="J24">
            <v>3</v>
          </cell>
        </row>
        <row r="25">
          <cell r="H25">
            <v>0</v>
          </cell>
          <cell r="J25" t="str">
            <v xml:space="preserve"> </v>
          </cell>
        </row>
      </sheetData>
      <sheetData sheetId="8">
        <row r="5">
          <cell r="H5">
            <v>80000000</v>
          </cell>
          <cell r="J5">
            <v>3</v>
          </cell>
        </row>
        <row r="6">
          <cell r="H6">
            <v>50000000</v>
          </cell>
          <cell r="J6">
            <v>3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200000000</v>
          </cell>
          <cell r="J21">
            <v>4.5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0</v>
          </cell>
          <cell r="J25" t="str">
            <v xml:space="preserve"> </v>
          </cell>
        </row>
      </sheetData>
      <sheetData sheetId="9">
        <row r="5">
          <cell r="H5">
            <v>0</v>
          </cell>
          <cell r="J5" t="str">
            <v xml:space="preserve"> 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0</v>
          </cell>
          <cell r="J25" t="str">
            <v xml:space="preserve"> </v>
          </cell>
        </row>
      </sheetData>
      <sheetData sheetId="10">
        <row r="5">
          <cell r="H5">
            <v>0</v>
          </cell>
          <cell r="J5" t="str">
            <v xml:space="preserve"> </v>
          </cell>
        </row>
        <row r="6">
          <cell r="H6">
            <v>0</v>
          </cell>
          <cell r="J6" t="str">
            <v xml:space="preserve"> 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0</v>
          </cell>
          <cell r="J8" t="str">
            <v xml:space="preserve"> </v>
          </cell>
        </row>
        <row r="9">
          <cell r="H9">
            <v>0</v>
          </cell>
          <cell r="J9" t="str">
            <v xml:space="preserve"> </v>
          </cell>
        </row>
        <row r="10">
          <cell r="H10">
            <v>150000000</v>
          </cell>
          <cell r="J10">
            <v>3</v>
          </cell>
        </row>
        <row r="11">
          <cell r="H11">
            <v>0</v>
          </cell>
          <cell r="J11" t="str">
            <v xml:space="preserve"> 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0</v>
          </cell>
          <cell r="J13" t="str">
            <v xml:space="preserve"> </v>
          </cell>
        </row>
        <row r="14">
          <cell r="H14">
            <v>0</v>
          </cell>
          <cell r="J14" t="str">
            <v xml:space="preserve"> </v>
          </cell>
        </row>
        <row r="15">
          <cell r="H15">
            <v>250000000</v>
          </cell>
          <cell r="J15">
            <v>3.6</v>
          </cell>
        </row>
        <row r="16">
          <cell r="H16">
            <v>100000000</v>
          </cell>
          <cell r="J16">
            <v>3.75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0</v>
          </cell>
          <cell r="J18" t="str">
            <v xml:space="preserve"> 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0</v>
          </cell>
          <cell r="J20" t="str">
            <v xml:space="preserve"> </v>
          </cell>
        </row>
        <row r="21">
          <cell r="H21">
            <v>300000000</v>
          </cell>
          <cell r="J21">
            <v>3.15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0</v>
          </cell>
          <cell r="J23" t="str">
            <v xml:space="preserve"> </v>
          </cell>
        </row>
        <row r="24">
          <cell r="H24">
            <v>0</v>
          </cell>
          <cell r="J24" t="str">
            <v xml:space="preserve"> </v>
          </cell>
        </row>
        <row r="25">
          <cell r="H25">
            <v>100000000</v>
          </cell>
          <cell r="J25">
            <v>3.1</v>
          </cell>
        </row>
        <row r="26">
          <cell r="H26">
            <v>30093307.5</v>
          </cell>
          <cell r="J26">
            <v>3.9</v>
          </cell>
        </row>
      </sheetData>
      <sheetData sheetId="11">
        <row r="5">
          <cell r="H5">
            <v>100000000</v>
          </cell>
          <cell r="J5">
            <v>3.1</v>
          </cell>
        </row>
        <row r="6">
          <cell r="H6">
            <v>70000000</v>
          </cell>
          <cell r="J6">
            <v>3.1</v>
          </cell>
        </row>
        <row r="7">
          <cell r="H7">
            <v>0</v>
          </cell>
          <cell r="J7" t="str">
            <v xml:space="preserve"> </v>
          </cell>
        </row>
        <row r="8">
          <cell r="H8">
            <v>95500000</v>
          </cell>
          <cell r="J8">
            <v>3.1</v>
          </cell>
        </row>
        <row r="9">
          <cell r="H9">
            <v>100000000</v>
          </cell>
          <cell r="J9">
            <v>3.1</v>
          </cell>
        </row>
        <row r="10">
          <cell r="H10">
            <v>0</v>
          </cell>
          <cell r="J10" t="str">
            <v xml:space="preserve"> </v>
          </cell>
        </row>
        <row r="11">
          <cell r="H11">
            <v>80000000</v>
          </cell>
          <cell r="J11">
            <v>3.15</v>
          </cell>
        </row>
        <row r="12">
          <cell r="H12">
            <v>0</v>
          </cell>
          <cell r="J12" t="str">
            <v xml:space="preserve"> </v>
          </cell>
        </row>
        <row r="13">
          <cell r="H13">
            <v>300000000</v>
          </cell>
          <cell r="J13">
            <v>3.6</v>
          </cell>
        </row>
        <row r="14">
          <cell r="H14">
            <v>75000000</v>
          </cell>
          <cell r="J14">
            <v>3.3</v>
          </cell>
        </row>
        <row r="15">
          <cell r="H15">
            <v>100000000</v>
          </cell>
          <cell r="J15">
            <v>3.3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53500000</v>
          </cell>
          <cell r="J18">
            <v>3.3</v>
          </cell>
        </row>
        <row r="19">
          <cell r="H19">
            <v>600000000</v>
          </cell>
          <cell r="J19">
            <v>3.75</v>
          </cell>
        </row>
        <row r="20">
          <cell r="H20">
            <v>62200000</v>
          </cell>
          <cell r="J20">
            <v>3.3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0</v>
          </cell>
          <cell r="J22" t="str">
            <v xml:space="preserve"> </v>
          </cell>
        </row>
        <row r="23">
          <cell r="H23">
            <v>100000000</v>
          </cell>
          <cell r="J23">
            <v>3.3</v>
          </cell>
        </row>
        <row r="24">
          <cell r="H24">
            <v>500000000</v>
          </cell>
          <cell r="J24">
            <v>3.3</v>
          </cell>
        </row>
        <row r="25">
          <cell r="H25">
            <v>500000000</v>
          </cell>
          <cell r="J25">
            <v>3.3</v>
          </cell>
        </row>
        <row r="26">
          <cell r="H26">
            <v>0</v>
          </cell>
          <cell r="J26" t="str">
            <v xml:space="preserve"> </v>
          </cell>
        </row>
        <row r="27">
          <cell r="H27">
            <v>0</v>
          </cell>
          <cell r="J27" t="str">
            <v xml:space="preserve"> </v>
          </cell>
        </row>
      </sheetData>
      <sheetData sheetId="12">
        <row r="57">
          <cell r="H57">
            <v>100</v>
          </cell>
          <cell r="I57">
            <v>360</v>
          </cell>
        </row>
        <row r="58">
          <cell r="H58">
            <v>210</v>
          </cell>
          <cell r="I58">
            <v>742.5</v>
          </cell>
        </row>
        <row r="59">
          <cell r="A59" t="str">
            <v>Marzo</v>
          </cell>
          <cell r="H59">
            <v>610</v>
          </cell>
          <cell r="I59">
            <v>2082.5</v>
          </cell>
        </row>
        <row r="60">
          <cell r="A60" t="str">
            <v>Abril</v>
          </cell>
          <cell r="H60">
            <v>0</v>
          </cell>
          <cell r="I60">
            <v>0</v>
          </cell>
        </row>
        <row r="61">
          <cell r="A61" t="str">
            <v>Mayo</v>
          </cell>
          <cell r="H61">
            <v>0</v>
          </cell>
          <cell r="I61">
            <v>0</v>
          </cell>
        </row>
        <row r="62">
          <cell r="A62" t="str">
            <v>Junio</v>
          </cell>
          <cell r="H62">
            <v>1380</v>
          </cell>
          <cell r="I62">
            <v>5470</v>
          </cell>
        </row>
        <row r="63">
          <cell r="A63" t="str">
            <v>Julio</v>
          </cell>
          <cell r="H63">
            <v>150</v>
          </cell>
          <cell r="I63">
            <v>525</v>
          </cell>
        </row>
        <row r="64">
          <cell r="A64" t="str">
            <v>Agosto</v>
          </cell>
          <cell r="H64">
            <v>884.2</v>
          </cell>
          <cell r="I64">
            <v>3492.6</v>
          </cell>
        </row>
        <row r="65">
          <cell r="A65" t="str">
            <v>Septiembre</v>
          </cell>
          <cell r="H65">
            <v>330</v>
          </cell>
          <cell r="I65">
            <v>1290</v>
          </cell>
        </row>
        <row r="66">
          <cell r="A66" t="str">
            <v>Octubre</v>
          </cell>
          <cell r="H66">
            <v>0</v>
          </cell>
          <cell r="I66">
            <v>0</v>
          </cell>
        </row>
        <row r="67">
          <cell r="H67">
            <v>930.09330750000004</v>
          </cell>
          <cell r="I67">
            <v>3097.36389925</v>
          </cell>
        </row>
        <row r="68">
          <cell r="H68">
            <v>2736.2</v>
          </cell>
          <cell r="I68">
            <v>9304.36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Ops. Interbancarias"/>
    </sheetNames>
    <sheetDataSet>
      <sheetData sheetId="0">
        <row r="5">
          <cell r="A5">
            <v>3</v>
          </cell>
          <cell r="H5">
            <v>450000000</v>
          </cell>
          <cell r="J5">
            <v>4.3</v>
          </cell>
        </row>
        <row r="6">
          <cell r="A6">
            <v>4</v>
          </cell>
          <cell r="H6">
            <v>300000000</v>
          </cell>
          <cell r="J6">
            <v>4.2</v>
          </cell>
        </row>
        <row r="7">
          <cell r="A7">
            <v>5</v>
          </cell>
          <cell r="H7">
            <v>300000000</v>
          </cell>
          <cell r="J7">
            <v>4.2</v>
          </cell>
        </row>
        <row r="8">
          <cell r="A8">
            <v>6</v>
          </cell>
          <cell r="H8">
            <v>300000000</v>
          </cell>
          <cell r="J8">
            <v>4.2</v>
          </cell>
        </row>
        <row r="9">
          <cell r="A9">
            <v>7</v>
          </cell>
          <cell r="H9">
            <v>0</v>
          </cell>
          <cell r="J9" t="str">
            <v xml:space="preserve"> </v>
          </cell>
        </row>
        <row r="10">
          <cell r="A10">
            <v>11</v>
          </cell>
          <cell r="H10">
            <v>400000000</v>
          </cell>
          <cell r="J10">
            <v>4.2</v>
          </cell>
        </row>
        <row r="11">
          <cell r="A11">
            <v>12</v>
          </cell>
          <cell r="H11">
            <v>113000000</v>
          </cell>
          <cell r="J11">
            <v>4.2</v>
          </cell>
        </row>
        <row r="12">
          <cell r="A12">
            <v>13</v>
          </cell>
          <cell r="H12">
            <v>300000000</v>
          </cell>
          <cell r="J12">
            <v>4.2</v>
          </cell>
        </row>
        <row r="13">
          <cell r="A13">
            <v>14</v>
          </cell>
          <cell r="H13">
            <v>0</v>
          </cell>
          <cell r="J13" t="str">
            <v xml:space="preserve"> </v>
          </cell>
        </row>
        <row r="14">
          <cell r="A14">
            <v>17</v>
          </cell>
          <cell r="H14">
            <v>74000000</v>
          </cell>
          <cell r="J14">
            <v>4.2</v>
          </cell>
        </row>
        <row r="15">
          <cell r="A15">
            <v>18</v>
          </cell>
          <cell r="H15">
            <v>300000000</v>
          </cell>
          <cell r="J15">
            <v>4.2</v>
          </cell>
        </row>
        <row r="16">
          <cell r="A16">
            <v>19</v>
          </cell>
          <cell r="H16">
            <v>300000000</v>
          </cell>
          <cell r="J16">
            <v>4.3</v>
          </cell>
        </row>
        <row r="17">
          <cell r="A17">
            <v>20</v>
          </cell>
          <cell r="H17">
            <v>700000000</v>
          </cell>
          <cell r="J17">
            <v>4.9285714285714288</v>
          </cell>
        </row>
        <row r="18">
          <cell r="A18">
            <v>25</v>
          </cell>
          <cell r="H18">
            <v>2750000000</v>
          </cell>
          <cell r="J18">
            <v>4.7272727272727275</v>
          </cell>
        </row>
        <row r="19">
          <cell r="A19">
            <v>26</v>
          </cell>
          <cell r="H19">
            <v>221300000</v>
          </cell>
          <cell r="J19">
            <v>5</v>
          </cell>
        </row>
        <row r="20">
          <cell r="A20">
            <v>27</v>
          </cell>
          <cell r="H20">
            <v>289600000</v>
          </cell>
          <cell r="J20">
            <v>5</v>
          </cell>
        </row>
        <row r="21">
          <cell r="A21">
            <v>28</v>
          </cell>
          <cell r="H21">
            <v>0</v>
          </cell>
          <cell r="J21" t="str">
            <v xml:space="preserve"> </v>
          </cell>
        </row>
        <row r="22">
          <cell r="A22">
            <v>31</v>
          </cell>
          <cell r="H22">
            <v>150000000</v>
          </cell>
          <cell r="J22">
            <v>5.62</v>
          </cell>
        </row>
      </sheetData>
      <sheetData sheetId="1">
        <row r="5">
          <cell r="A5">
            <v>1</v>
          </cell>
          <cell r="H5">
            <v>50000000</v>
          </cell>
          <cell r="J5">
            <v>5</v>
          </cell>
        </row>
        <row r="6">
          <cell r="A6">
            <v>2</v>
          </cell>
          <cell r="H6">
            <v>50100000</v>
          </cell>
          <cell r="J6">
            <v>5</v>
          </cell>
        </row>
        <row r="7">
          <cell r="A7">
            <v>3</v>
          </cell>
          <cell r="H7">
            <v>50000000</v>
          </cell>
          <cell r="J7">
            <v>5</v>
          </cell>
        </row>
        <row r="8">
          <cell r="A8">
            <v>4</v>
          </cell>
          <cell r="H8">
            <v>50000000</v>
          </cell>
          <cell r="J8">
            <v>5.5</v>
          </cell>
        </row>
        <row r="9">
          <cell r="A9">
            <v>7</v>
          </cell>
          <cell r="H9">
            <v>282000000</v>
          </cell>
          <cell r="J9">
            <v>5</v>
          </cell>
        </row>
        <row r="10">
          <cell r="A10">
            <v>8</v>
          </cell>
          <cell r="H10">
            <v>38000000</v>
          </cell>
          <cell r="J10">
            <v>5</v>
          </cell>
        </row>
        <row r="11">
          <cell r="A11">
            <v>9</v>
          </cell>
          <cell r="H11">
            <v>32000000</v>
          </cell>
          <cell r="J11">
            <v>5</v>
          </cell>
        </row>
        <row r="12">
          <cell r="A12">
            <v>10</v>
          </cell>
          <cell r="H12">
            <v>0</v>
          </cell>
          <cell r="J12" t="str">
            <v xml:space="preserve"> </v>
          </cell>
        </row>
        <row r="13">
          <cell r="A13">
            <v>11</v>
          </cell>
          <cell r="H13">
            <v>0</v>
          </cell>
          <cell r="J13" t="str">
            <v xml:space="preserve"> </v>
          </cell>
        </row>
        <row r="14">
          <cell r="A14">
            <v>14</v>
          </cell>
          <cell r="H14">
            <v>2800000000</v>
          </cell>
          <cell r="J14">
            <v>5.3839285714285712</v>
          </cell>
        </row>
        <row r="15">
          <cell r="A15">
            <v>15</v>
          </cell>
          <cell r="H15">
            <v>300000000</v>
          </cell>
          <cell r="J15">
            <v>6.333333333333333</v>
          </cell>
        </row>
        <row r="16">
          <cell r="A16">
            <v>16</v>
          </cell>
          <cell r="H16">
            <v>0</v>
          </cell>
          <cell r="J16" t="str">
            <v xml:space="preserve"> </v>
          </cell>
        </row>
        <row r="17">
          <cell r="A17">
            <v>17</v>
          </cell>
          <cell r="H17">
            <v>35500000</v>
          </cell>
          <cell r="J17">
            <v>5.0999999999999996</v>
          </cell>
        </row>
        <row r="18">
          <cell r="A18">
            <v>18</v>
          </cell>
          <cell r="H18">
            <v>0</v>
          </cell>
          <cell r="J18" t="str">
            <v xml:space="preserve"> </v>
          </cell>
        </row>
        <row r="19">
          <cell r="A19">
            <v>21</v>
          </cell>
          <cell r="H19">
            <v>0</v>
          </cell>
          <cell r="J19" t="str">
            <v xml:space="preserve"> </v>
          </cell>
        </row>
        <row r="20">
          <cell r="A20">
            <v>22</v>
          </cell>
          <cell r="H20">
            <v>0</v>
          </cell>
          <cell r="J20" t="str">
            <v xml:space="preserve"> </v>
          </cell>
        </row>
        <row r="21">
          <cell r="A21">
            <v>23</v>
          </cell>
          <cell r="H21">
            <v>0</v>
          </cell>
          <cell r="J21" t="str">
            <v xml:space="preserve"> </v>
          </cell>
        </row>
        <row r="22">
          <cell r="A22">
            <v>24</v>
          </cell>
          <cell r="H22">
            <v>0</v>
          </cell>
          <cell r="J22" t="str">
            <v xml:space="preserve"> </v>
          </cell>
        </row>
        <row r="23">
          <cell r="A23">
            <v>25</v>
          </cell>
          <cell r="H23">
            <v>2150000000</v>
          </cell>
          <cell r="J23">
            <v>5.648837209302326</v>
          </cell>
        </row>
        <row r="24">
          <cell r="A24">
            <v>28</v>
          </cell>
          <cell r="H24">
            <v>0</v>
          </cell>
          <cell r="J24" t="str">
            <v xml:space="preserve"> </v>
          </cell>
        </row>
      </sheetData>
      <sheetData sheetId="2">
        <row r="5">
          <cell r="A5">
            <v>1</v>
          </cell>
          <cell r="H5">
            <v>350000000</v>
          </cell>
          <cell r="J5">
            <v>5.0142857142857142</v>
          </cell>
        </row>
        <row r="6">
          <cell r="A6">
            <v>2</v>
          </cell>
          <cell r="H6">
            <v>0</v>
          </cell>
          <cell r="J6" t="str">
            <v xml:space="preserve"> </v>
          </cell>
        </row>
        <row r="7">
          <cell r="A7">
            <v>3</v>
          </cell>
          <cell r="H7">
            <v>0</v>
          </cell>
          <cell r="J7" t="str">
            <v xml:space="preserve"> </v>
          </cell>
        </row>
        <row r="8">
          <cell r="A8">
            <v>4</v>
          </cell>
          <cell r="H8">
            <v>0</v>
          </cell>
          <cell r="J8" t="str">
            <v xml:space="preserve"> </v>
          </cell>
        </row>
        <row r="9">
          <cell r="A9">
            <v>7</v>
          </cell>
          <cell r="H9">
            <v>0</v>
          </cell>
          <cell r="J9" t="str">
            <v xml:space="preserve"> </v>
          </cell>
        </row>
        <row r="10">
          <cell r="A10">
            <v>8</v>
          </cell>
          <cell r="H10">
            <v>28400000</v>
          </cell>
          <cell r="J10">
            <v>5</v>
          </cell>
        </row>
        <row r="11">
          <cell r="A11">
            <v>9</v>
          </cell>
          <cell r="H11">
            <v>0</v>
          </cell>
          <cell r="J11" t="str">
            <v xml:space="preserve"> </v>
          </cell>
        </row>
        <row r="12">
          <cell r="A12">
            <v>10</v>
          </cell>
          <cell r="H12">
            <v>500000000</v>
          </cell>
          <cell r="J12">
            <v>5.8</v>
          </cell>
        </row>
        <row r="13">
          <cell r="A13">
            <v>11</v>
          </cell>
          <cell r="H13">
            <v>400000000</v>
          </cell>
          <cell r="J13">
            <v>6.75</v>
          </cell>
        </row>
        <row r="14">
          <cell r="A14">
            <v>14</v>
          </cell>
          <cell r="H14">
            <v>100000000</v>
          </cell>
          <cell r="J14">
            <v>6.7</v>
          </cell>
        </row>
        <row r="15">
          <cell r="A15">
            <v>15</v>
          </cell>
          <cell r="H15">
            <v>240000000</v>
          </cell>
          <cell r="J15">
            <v>6.5979166666666664</v>
          </cell>
        </row>
        <row r="16">
          <cell r="A16">
            <v>16</v>
          </cell>
          <cell r="H16">
            <v>200000000</v>
          </cell>
          <cell r="J16">
            <v>6.7</v>
          </cell>
        </row>
        <row r="17">
          <cell r="A17">
            <v>17</v>
          </cell>
          <cell r="H17">
            <v>50000000</v>
          </cell>
          <cell r="J17">
            <v>6.12</v>
          </cell>
        </row>
        <row r="18">
          <cell r="A18">
            <v>18</v>
          </cell>
          <cell r="H18">
            <v>120000000</v>
          </cell>
          <cell r="J18">
            <v>6.229166666666667</v>
          </cell>
        </row>
        <row r="19">
          <cell r="A19">
            <v>21</v>
          </cell>
          <cell r="H19">
            <v>10000000</v>
          </cell>
          <cell r="J19">
            <v>5.6</v>
          </cell>
        </row>
        <row r="20">
          <cell r="A20">
            <v>22</v>
          </cell>
          <cell r="H20">
            <v>160000000</v>
          </cell>
          <cell r="J20">
            <v>6.4437499999999996</v>
          </cell>
        </row>
        <row r="21">
          <cell r="A21">
            <v>23</v>
          </cell>
          <cell r="H21">
            <v>8000000</v>
          </cell>
          <cell r="J21">
            <v>5.6</v>
          </cell>
        </row>
        <row r="22">
          <cell r="A22">
            <v>24</v>
          </cell>
          <cell r="H22">
            <v>100000000</v>
          </cell>
          <cell r="J22">
            <v>6.07</v>
          </cell>
        </row>
        <row r="23">
          <cell r="A23">
            <v>25</v>
          </cell>
          <cell r="H23">
            <v>60000000</v>
          </cell>
          <cell r="J23">
            <v>6.4333333333333336</v>
          </cell>
        </row>
        <row r="24">
          <cell r="A24">
            <v>28</v>
          </cell>
          <cell r="H24">
            <v>211000000</v>
          </cell>
          <cell r="J24">
            <v>5.9407582938388623</v>
          </cell>
        </row>
        <row r="25">
          <cell r="A25">
            <v>29</v>
          </cell>
          <cell r="H25">
            <v>160000000</v>
          </cell>
          <cell r="J25">
            <v>5.9249999999999998</v>
          </cell>
        </row>
        <row r="26">
          <cell r="A26">
            <v>30</v>
          </cell>
          <cell r="H26">
            <v>30000000</v>
          </cell>
          <cell r="J26">
            <v>5.6</v>
          </cell>
        </row>
        <row r="27">
          <cell r="A27">
            <v>31</v>
          </cell>
          <cell r="H27">
            <v>82000000</v>
          </cell>
          <cell r="J27">
            <v>6.2658536585365852</v>
          </cell>
        </row>
      </sheetData>
      <sheetData sheetId="3">
        <row r="5">
          <cell r="A5">
            <v>1</v>
          </cell>
          <cell r="H5">
            <v>160000000</v>
          </cell>
          <cell r="J5">
            <v>6.9874999999999998</v>
          </cell>
        </row>
        <row r="6">
          <cell r="A6">
            <v>4</v>
          </cell>
          <cell r="H6">
            <v>283099466.62</v>
          </cell>
          <cell r="J6">
            <v>6.2280107909798508</v>
          </cell>
        </row>
        <row r="7">
          <cell r="A7">
            <v>5</v>
          </cell>
          <cell r="H7">
            <v>201005626.49000001</v>
          </cell>
          <cell r="J7">
            <v>6.272629184351346</v>
          </cell>
        </row>
        <row r="8">
          <cell r="A8">
            <v>6</v>
          </cell>
          <cell r="H8">
            <v>150000000</v>
          </cell>
          <cell r="J8">
            <v>6.38</v>
          </cell>
        </row>
        <row r="9">
          <cell r="A9">
            <v>7</v>
          </cell>
          <cell r="H9">
            <v>170000000</v>
          </cell>
          <cell r="J9">
            <v>6.3941176470588239</v>
          </cell>
        </row>
        <row r="10">
          <cell r="A10">
            <v>8</v>
          </cell>
          <cell r="H10">
            <v>410005626.49000001</v>
          </cell>
          <cell r="J10">
            <v>6.7134048439872664</v>
          </cell>
        </row>
        <row r="11">
          <cell r="A11">
            <v>11</v>
          </cell>
          <cell r="H11">
            <v>50000000</v>
          </cell>
          <cell r="J11">
            <v>6.44</v>
          </cell>
        </row>
        <row r="12">
          <cell r="A12">
            <v>12</v>
          </cell>
          <cell r="H12">
            <v>20000000</v>
          </cell>
          <cell r="J12">
            <v>5.6</v>
          </cell>
        </row>
        <row r="13">
          <cell r="A13">
            <v>13</v>
          </cell>
          <cell r="H13">
            <v>0</v>
          </cell>
          <cell r="J13" t="str">
            <v xml:space="preserve"> </v>
          </cell>
        </row>
        <row r="14">
          <cell r="A14">
            <v>14</v>
          </cell>
          <cell r="H14">
            <v>0</v>
          </cell>
          <cell r="J14" t="str">
            <v xml:space="preserve"> </v>
          </cell>
        </row>
        <row r="15">
          <cell r="A15">
            <v>18</v>
          </cell>
          <cell r="H15">
            <v>100000000</v>
          </cell>
          <cell r="J15">
            <v>6.5</v>
          </cell>
        </row>
        <row r="16">
          <cell r="A16">
            <v>19</v>
          </cell>
          <cell r="H16">
            <v>269999900</v>
          </cell>
          <cell r="J16">
            <v>6.2481483882031066</v>
          </cell>
        </row>
        <row r="17">
          <cell r="A17">
            <v>20</v>
          </cell>
          <cell r="H17">
            <v>119999900</v>
          </cell>
          <cell r="J17">
            <v>6.3500006250005212</v>
          </cell>
        </row>
        <row r="18">
          <cell r="A18">
            <v>21</v>
          </cell>
          <cell r="H18">
            <v>66999900</v>
          </cell>
          <cell r="J18">
            <v>6.2716427934967065</v>
          </cell>
        </row>
        <row r="19">
          <cell r="A19">
            <v>22</v>
          </cell>
          <cell r="H19">
            <v>116999900</v>
          </cell>
          <cell r="J19">
            <v>6.2564100482137164</v>
          </cell>
        </row>
        <row r="20">
          <cell r="A20">
            <v>25</v>
          </cell>
          <cell r="H20">
            <v>10000000</v>
          </cell>
          <cell r="J20">
            <v>6</v>
          </cell>
        </row>
        <row r="21">
          <cell r="A21">
            <v>26</v>
          </cell>
          <cell r="H21">
            <v>9000000</v>
          </cell>
          <cell r="J21">
            <v>5.7333333333333334</v>
          </cell>
        </row>
        <row r="22">
          <cell r="A22">
            <v>27</v>
          </cell>
          <cell r="H22">
            <v>399000000</v>
          </cell>
          <cell r="J22">
            <v>6.5877192982456139</v>
          </cell>
        </row>
        <row r="23">
          <cell r="A23">
            <v>28</v>
          </cell>
          <cell r="H23">
            <v>159500000</v>
          </cell>
          <cell r="J23">
            <v>6.4661442006269594</v>
          </cell>
        </row>
        <row r="24">
          <cell r="A24">
            <v>29</v>
          </cell>
          <cell r="H24">
            <v>199900000</v>
          </cell>
          <cell r="J24">
            <v>6.7377438719359679</v>
          </cell>
        </row>
      </sheetData>
      <sheetData sheetId="4">
        <row r="5">
          <cell r="A5">
            <v>3</v>
          </cell>
          <cell r="H5">
            <v>225000000</v>
          </cell>
          <cell r="J5">
            <v>6.56</v>
          </cell>
        </row>
        <row r="6">
          <cell r="A6">
            <v>4</v>
          </cell>
          <cell r="H6">
            <v>234200000</v>
          </cell>
          <cell r="J6">
            <v>7.1243381725021351</v>
          </cell>
        </row>
        <row r="7">
          <cell r="A7">
            <v>5</v>
          </cell>
          <cell r="H7">
            <v>559704993.11000001</v>
          </cell>
          <cell r="J7">
            <v>7.8332380614538195</v>
          </cell>
        </row>
        <row r="8">
          <cell r="A8">
            <v>6</v>
          </cell>
          <cell r="H8">
            <v>144200000</v>
          </cell>
          <cell r="J8">
            <v>6.8205270457697642</v>
          </cell>
        </row>
        <row r="9">
          <cell r="A9">
            <v>9</v>
          </cell>
          <cell r="H9">
            <v>225200000</v>
          </cell>
          <cell r="J9">
            <v>6.7389875666074603</v>
          </cell>
        </row>
        <row r="10">
          <cell r="A10">
            <v>10</v>
          </cell>
          <cell r="H10">
            <v>155200000</v>
          </cell>
          <cell r="J10">
            <v>7.5007731958762891</v>
          </cell>
        </row>
        <row r="11">
          <cell r="A11">
            <v>11</v>
          </cell>
          <cell r="H11">
            <v>94013250.219999999</v>
          </cell>
          <cell r="J11">
            <v>6.0347464331076299</v>
          </cell>
        </row>
        <row r="12">
          <cell r="A12">
            <v>12</v>
          </cell>
          <cell r="H12">
            <v>549470000</v>
          </cell>
          <cell r="J12">
            <v>7.7872859300780757</v>
          </cell>
        </row>
        <row r="13">
          <cell r="A13">
            <v>13</v>
          </cell>
          <cell r="H13">
            <v>2253600000</v>
          </cell>
          <cell r="J13">
            <v>5.6949325523606671</v>
          </cell>
        </row>
        <row r="14">
          <cell r="A14">
            <v>16</v>
          </cell>
          <cell r="H14">
            <v>49013250.219999999</v>
          </cell>
          <cell r="J14">
            <v>5.9461370142124803</v>
          </cell>
        </row>
        <row r="15">
          <cell r="A15">
            <v>17</v>
          </cell>
          <cell r="H15">
            <v>259600000</v>
          </cell>
          <cell r="J15">
            <v>7.5506933744221882</v>
          </cell>
        </row>
        <row r="16">
          <cell r="A16">
            <v>18</v>
          </cell>
          <cell r="H16">
            <v>137004993.11000001</v>
          </cell>
          <cell r="J16">
            <v>7.0861100254610996</v>
          </cell>
        </row>
        <row r="17">
          <cell r="A17">
            <v>19</v>
          </cell>
          <cell r="H17">
            <v>742754430.75999999</v>
          </cell>
          <cell r="J17">
            <v>7.7482552709706844</v>
          </cell>
        </row>
        <row r="18">
          <cell r="A18">
            <v>20</v>
          </cell>
          <cell r="H18">
            <v>367700000</v>
          </cell>
          <cell r="J18">
            <v>7.8704106608648354</v>
          </cell>
        </row>
        <row r="19">
          <cell r="A19">
            <v>23</v>
          </cell>
          <cell r="H19">
            <v>1147118243.3299999</v>
          </cell>
          <cell r="J19">
            <v>6.0644833263093005</v>
          </cell>
        </row>
        <row r="20">
          <cell r="A20">
            <v>24</v>
          </cell>
          <cell r="H20">
            <v>418500000</v>
          </cell>
          <cell r="J20">
            <v>6.980167264038232</v>
          </cell>
        </row>
        <row r="21">
          <cell r="A21">
            <v>25</v>
          </cell>
          <cell r="H21">
            <v>35900000</v>
          </cell>
          <cell r="J21">
            <v>5.6</v>
          </cell>
        </row>
        <row r="22">
          <cell r="A22">
            <v>26</v>
          </cell>
          <cell r="H22">
            <v>121318243.33</v>
          </cell>
          <cell r="J22">
            <v>6.1598275697683569</v>
          </cell>
        </row>
        <row r="23">
          <cell r="A23">
            <v>27</v>
          </cell>
          <cell r="H23">
            <v>154000000</v>
          </cell>
          <cell r="J23">
            <v>6.3603896103896105</v>
          </cell>
        </row>
        <row r="24">
          <cell r="A24">
            <v>30</v>
          </cell>
          <cell r="H24">
            <v>125118243.33</v>
          </cell>
          <cell r="J24">
            <v>5.8043450791150111</v>
          </cell>
        </row>
        <row r="25">
          <cell r="A25">
            <v>31</v>
          </cell>
          <cell r="H25">
            <v>46200000</v>
          </cell>
          <cell r="J25">
            <v>5.6</v>
          </cell>
        </row>
      </sheetData>
      <sheetData sheetId="5">
        <row r="5">
          <cell r="A5">
            <v>1</v>
          </cell>
          <cell r="H5">
            <v>8800000</v>
          </cell>
          <cell r="J5">
            <v>5.6</v>
          </cell>
        </row>
        <row r="6">
          <cell r="A6">
            <v>2</v>
          </cell>
          <cell r="H6">
            <v>52718243.329999998</v>
          </cell>
          <cell r="J6">
            <v>6.8990861670655752</v>
          </cell>
        </row>
        <row r="7">
          <cell r="A7">
            <v>3</v>
          </cell>
          <cell r="H7">
            <v>155800000</v>
          </cell>
          <cell r="J7">
            <v>7.8998716302952507</v>
          </cell>
        </row>
        <row r="8">
          <cell r="A8">
            <v>6</v>
          </cell>
          <cell r="H8">
            <v>53578234.759999998</v>
          </cell>
          <cell r="J8">
            <v>6</v>
          </cell>
        </row>
        <row r="9">
          <cell r="A9">
            <v>7</v>
          </cell>
          <cell r="H9">
            <v>55800000</v>
          </cell>
          <cell r="J9">
            <v>6.0301075268817206</v>
          </cell>
        </row>
        <row r="10">
          <cell r="A10">
            <v>8</v>
          </cell>
          <cell r="H10">
            <v>15200000</v>
          </cell>
          <cell r="J10">
            <v>6.4421052631578943</v>
          </cell>
        </row>
        <row r="11">
          <cell r="A11">
            <v>9</v>
          </cell>
          <cell r="H11">
            <v>23778234.760000002</v>
          </cell>
          <cell r="J11">
            <v>6.4747668400932206</v>
          </cell>
        </row>
        <row r="12">
          <cell r="A12">
            <v>10</v>
          </cell>
          <cell r="H12">
            <v>143000000</v>
          </cell>
          <cell r="J12">
            <v>8.1730769230769234</v>
          </cell>
        </row>
        <row r="13">
          <cell r="A13">
            <v>13</v>
          </cell>
          <cell r="H13">
            <v>131478234.75999999</v>
          </cell>
          <cell r="J13">
            <v>6.4374007315733754</v>
          </cell>
        </row>
        <row r="14">
          <cell r="A14">
            <v>14</v>
          </cell>
          <cell r="H14">
            <v>516400000</v>
          </cell>
          <cell r="J14">
            <v>8.4672734314484899</v>
          </cell>
        </row>
        <row r="15">
          <cell r="A15">
            <v>15</v>
          </cell>
          <cell r="H15">
            <v>70300000</v>
          </cell>
          <cell r="J15">
            <v>6.25</v>
          </cell>
        </row>
        <row r="16">
          <cell r="A16">
            <v>17</v>
          </cell>
          <cell r="H16">
            <v>587300000</v>
          </cell>
          <cell r="J16">
            <v>9.0168993699982973</v>
          </cell>
        </row>
        <row r="17">
          <cell r="A17">
            <v>20</v>
          </cell>
          <cell r="H17">
            <v>149078234.75999999</v>
          </cell>
          <cell r="J17">
            <v>7.2310285199274524</v>
          </cell>
        </row>
        <row r="18">
          <cell r="A18">
            <v>21</v>
          </cell>
          <cell r="H18">
            <v>524914206.98000002</v>
          </cell>
          <cell r="J18">
            <v>7.1265392716404996</v>
          </cell>
        </row>
        <row r="19">
          <cell r="A19">
            <v>22</v>
          </cell>
          <cell r="H19">
            <v>358814206.98000002</v>
          </cell>
          <cell r="J19">
            <v>8.0896928098691294</v>
          </cell>
        </row>
        <row r="20">
          <cell r="A20">
            <v>23</v>
          </cell>
          <cell r="H20">
            <v>538778234.75999999</v>
          </cell>
          <cell r="J20">
            <v>8.6590515818037321</v>
          </cell>
        </row>
        <row r="21">
          <cell r="A21">
            <v>24</v>
          </cell>
          <cell r="H21">
            <v>941000000</v>
          </cell>
          <cell r="J21">
            <v>7.5411795961742829</v>
          </cell>
        </row>
        <row r="22">
          <cell r="A22">
            <v>27</v>
          </cell>
          <cell r="H22">
            <v>18478234.760000002</v>
          </cell>
          <cell r="J22">
            <v>6.2605290733951033</v>
          </cell>
        </row>
        <row r="23">
          <cell r="A23">
            <v>28</v>
          </cell>
          <cell r="H23">
            <v>114370627.48999999</v>
          </cell>
          <cell r="J23">
            <v>9.0781871329750441</v>
          </cell>
        </row>
        <row r="24">
          <cell r="A24">
            <v>29</v>
          </cell>
          <cell r="H24">
            <v>11300000</v>
          </cell>
          <cell r="J24">
            <v>6.25</v>
          </cell>
        </row>
        <row r="25">
          <cell r="A25">
            <v>30</v>
          </cell>
          <cell r="H25">
            <v>215782673.91</v>
          </cell>
          <cell r="J25">
            <v>8.239356617142219</v>
          </cell>
        </row>
      </sheetData>
      <sheetData sheetId="6">
        <row r="5">
          <cell r="A5">
            <v>1</v>
          </cell>
          <cell r="H5">
            <v>88156917.959999993</v>
          </cell>
          <cell r="J5">
            <v>6.8965743281300176</v>
          </cell>
        </row>
        <row r="6">
          <cell r="A6">
            <v>4</v>
          </cell>
          <cell r="H6">
            <v>12900000</v>
          </cell>
          <cell r="J6">
            <v>8</v>
          </cell>
        </row>
        <row r="7">
          <cell r="A7">
            <v>5</v>
          </cell>
          <cell r="H7">
            <v>98300000</v>
          </cell>
          <cell r="J7">
            <v>8.5</v>
          </cell>
        </row>
        <row r="8">
          <cell r="A8">
            <v>6</v>
          </cell>
          <cell r="H8">
            <v>143900000</v>
          </cell>
          <cell r="J8">
            <v>8.8752605976372489</v>
          </cell>
        </row>
        <row r="9">
          <cell r="A9">
            <v>7</v>
          </cell>
          <cell r="H9">
            <v>410900000</v>
          </cell>
          <cell r="J9">
            <v>9.3182039425651002</v>
          </cell>
        </row>
        <row r="10">
          <cell r="A10">
            <v>8</v>
          </cell>
          <cell r="H10">
            <v>17800000</v>
          </cell>
          <cell r="J10">
            <v>8.5</v>
          </cell>
        </row>
        <row r="11">
          <cell r="A11">
            <v>11</v>
          </cell>
          <cell r="H11">
            <v>68400000</v>
          </cell>
          <cell r="J11">
            <v>8.7429824561403517</v>
          </cell>
        </row>
        <row r="12">
          <cell r="A12">
            <v>12</v>
          </cell>
          <cell r="H12">
            <v>126256817.96000001</v>
          </cell>
          <cell r="J12">
            <v>9.2920364350674625</v>
          </cell>
        </row>
        <row r="13">
          <cell r="A13">
            <v>13</v>
          </cell>
          <cell r="H13">
            <v>107000000</v>
          </cell>
          <cell r="J13">
            <v>10.369158878504672</v>
          </cell>
        </row>
        <row r="14">
          <cell r="A14">
            <v>14</v>
          </cell>
          <cell r="H14">
            <v>437000000</v>
          </cell>
          <cell r="J14">
            <v>10.36212814645309</v>
          </cell>
        </row>
        <row r="15">
          <cell r="A15">
            <v>15</v>
          </cell>
          <cell r="H15">
            <v>515057179.63</v>
          </cell>
          <cell r="J15">
            <v>10.363870727303777</v>
          </cell>
        </row>
        <row r="16">
          <cell r="A16">
            <v>18</v>
          </cell>
          <cell r="H16">
            <v>139400000</v>
          </cell>
          <cell r="J16">
            <v>9.7912482065997128</v>
          </cell>
        </row>
        <row r="17">
          <cell r="A17">
            <v>19</v>
          </cell>
          <cell r="H17">
            <v>179400000</v>
          </cell>
          <cell r="J17">
            <v>9.9492753623188399</v>
          </cell>
        </row>
        <row r="18">
          <cell r="A18">
            <v>20</v>
          </cell>
          <cell r="H18">
            <v>184900000</v>
          </cell>
          <cell r="J18">
            <v>10.068415359653867</v>
          </cell>
        </row>
        <row r="19">
          <cell r="A19">
            <v>21</v>
          </cell>
          <cell r="H19">
            <v>256657179.63</v>
          </cell>
          <cell r="J19">
            <v>9.8616607701148844</v>
          </cell>
        </row>
        <row r="20">
          <cell r="A20">
            <v>22</v>
          </cell>
          <cell r="H20">
            <v>170000000</v>
          </cell>
          <cell r="J20">
            <v>10.15</v>
          </cell>
        </row>
        <row r="21">
          <cell r="A21">
            <v>25</v>
          </cell>
          <cell r="H21">
            <v>225657179.63</v>
          </cell>
          <cell r="J21">
            <v>9.2991263123587604</v>
          </cell>
        </row>
        <row r="22">
          <cell r="A22">
            <v>26</v>
          </cell>
          <cell r="H22">
            <v>0</v>
          </cell>
          <cell r="J22" t="str">
            <v xml:space="preserve"> </v>
          </cell>
        </row>
        <row r="23">
          <cell r="A23">
            <v>27</v>
          </cell>
          <cell r="H23">
            <v>0</v>
          </cell>
          <cell r="J23" t="str">
            <v xml:space="preserve"> </v>
          </cell>
        </row>
        <row r="24">
          <cell r="A24">
            <v>28</v>
          </cell>
          <cell r="H24">
            <v>225000000</v>
          </cell>
          <cell r="J24">
            <v>10.5</v>
          </cell>
        </row>
        <row r="25">
          <cell r="A25">
            <v>29</v>
          </cell>
          <cell r="H25">
            <v>160000000</v>
          </cell>
          <cell r="J25">
            <v>9</v>
          </cell>
        </row>
      </sheetData>
      <sheetData sheetId="7">
        <row r="5">
          <cell r="A5">
            <v>1</v>
          </cell>
          <cell r="H5">
            <v>0</v>
          </cell>
          <cell r="J5" t="str">
            <v xml:space="preserve"> </v>
          </cell>
        </row>
        <row r="6">
          <cell r="A6">
            <v>2</v>
          </cell>
          <cell r="H6">
            <v>90657179.629999995</v>
          </cell>
          <cell r="J6">
            <v>9.5</v>
          </cell>
        </row>
        <row r="7">
          <cell r="A7">
            <v>3</v>
          </cell>
          <cell r="H7">
            <v>40000000</v>
          </cell>
          <cell r="J7">
            <v>9.5</v>
          </cell>
        </row>
        <row r="8">
          <cell r="A8">
            <v>4</v>
          </cell>
          <cell r="H8">
            <v>62247656.380000003</v>
          </cell>
          <cell r="J8">
            <v>8.75</v>
          </cell>
        </row>
        <row r="9">
          <cell r="A9">
            <v>5</v>
          </cell>
          <cell r="H9">
            <v>0</v>
          </cell>
          <cell r="J9" t="str">
            <v xml:space="preserve"> </v>
          </cell>
        </row>
        <row r="10">
          <cell r="A10">
            <v>8</v>
          </cell>
          <cell r="H10">
            <v>0</v>
          </cell>
          <cell r="J10" t="str">
            <v xml:space="preserve"> </v>
          </cell>
        </row>
        <row r="11">
          <cell r="A11">
            <v>9</v>
          </cell>
          <cell r="H11">
            <v>134904736.00999999</v>
          </cell>
          <cell r="J11">
            <v>9.0000000000000018</v>
          </cell>
        </row>
        <row r="12">
          <cell r="A12">
            <v>10</v>
          </cell>
          <cell r="H12">
            <v>83000000</v>
          </cell>
          <cell r="J12">
            <v>8</v>
          </cell>
        </row>
        <row r="13">
          <cell r="A13">
            <v>11</v>
          </cell>
          <cell r="H13">
            <v>0</v>
          </cell>
          <cell r="J13" t="str">
            <v xml:space="preserve"> </v>
          </cell>
        </row>
        <row r="14">
          <cell r="A14">
            <v>12</v>
          </cell>
          <cell r="H14">
            <v>0</v>
          </cell>
          <cell r="J14" t="str">
            <v xml:space="preserve"> </v>
          </cell>
        </row>
        <row r="15">
          <cell r="A15">
            <v>15</v>
          </cell>
          <cell r="H15">
            <v>15000000</v>
          </cell>
          <cell r="J15">
            <v>6.5</v>
          </cell>
        </row>
        <row r="16">
          <cell r="A16">
            <v>17</v>
          </cell>
          <cell r="H16">
            <v>107904736.01000001</v>
          </cell>
          <cell r="J16">
            <v>7.2499999999999991</v>
          </cell>
        </row>
        <row r="17">
          <cell r="A17">
            <v>18</v>
          </cell>
          <cell r="H17">
            <v>107904736.01000001</v>
          </cell>
          <cell r="J17">
            <v>7.2499999999999991</v>
          </cell>
        </row>
        <row r="18">
          <cell r="A18">
            <v>19</v>
          </cell>
          <cell r="H18">
            <v>147904736.00999999</v>
          </cell>
          <cell r="J18">
            <v>7.6610110010060124</v>
          </cell>
        </row>
        <row r="19">
          <cell r="A19">
            <v>22</v>
          </cell>
          <cell r="H19">
            <v>107904736.01000001</v>
          </cell>
          <cell r="J19">
            <v>7.2499999999999991</v>
          </cell>
        </row>
        <row r="20">
          <cell r="A20">
            <v>23</v>
          </cell>
          <cell r="H20">
            <v>107904736.01000001</v>
          </cell>
          <cell r="J20">
            <v>7.3499999999999988</v>
          </cell>
        </row>
        <row r="21">
          <cell r="A21">
            <v>24</v>
          </cell>
          <cell r="H21">
            <v>107904736.01000001</v>
          </cell>
          <cell r="J21">
            <v>7.3499999999999988</v>
          </cell>
        </row>
        <row r="22">
          <cell r="A22">
            <v>25</v>
          </cell>
          <cell r="H22">
            <v>107904736.01000001</v>
          </cell>
          <cell r="J22">
            <v>8</v>
          </cell>
        </row>
        <row r="23">
          <cell r="A23">
            <v>26</v>
          </cell>
          <cell r="H23">
            <v>107904736.01000001</v>
          </cell>
          <cell r="J23">
            <v>8</v>
          </cell>
        </row>
        <row r="24">
          <cell r="A24">
            <v>29</v>
          </cell>
          <cell r="H24">
            <v>107904736.01000001</v>
          </cell>
          <cell r="J24">
            <v>8</v>
          </cell>
        </row>
        <row r="25">
          <cell r="A25">
            <v>30</v>
          </cell>
          <cell r="H25">
            <v>107904736.01000001</v>
          </cell>
          <cell r="J25">
            <v>8</v>
          </cell>
        </row>
        <row r="26">
          <cell r="A26">
            <v>31</v>
          </cell>
          <cell r="H26">
            <v>267000000</v>
          </cell>
          <cell r="J26">
            <v>10.187265917602996</v>
          </cell>
        </row>
      </sheetData>
      <sheetData sheetId="8">
        <row r="5">
          <cell r="A5">
            <v>1</v>
          </cell>
          <cell r="H5">
            <v>107904736.01000001</v>
          </cell>
          <cell r="J5">
            <v>8</v>
          </cell>
        </row>
        <row r="6">
          <cell r="A6">
            <v>2</v>
          </cell>
          <cell r="H6">
            <v>0</v>
          </cell>
          <cell r="J6" t="str">
            <v xml:space="preserve"> </v>
          </cell>
        </row>
        <row r="7">
          <cell r="A7">
            <v>5</v>
          </cell>
          <cell r="H7">
            <v>0</v>
          </cell>
          <cell r="J7" t="str">
            <v xml:space="preserve"> </v>
          </cell>
        </row>
        <row r="8">
          <cell r="A8">
            <v>6</v>
          </cell>
          <cell r="H8">
            <v>0</v>
          </cell>
          <cell r="J8" t="str">
            <v xml:space="preserve"> </v>
          </cell>
        </row>
        <row r="9">
          <cell r="A9">
            <v>7</v>
          </cell>
          <cell r="H9">
            <v>0</v>
          </cell>
          <cell r="J9" t="str">
            <v xml:space="preserve"> </v>
          </cell>
        </row>
        <row r="10">
          <cell r="A10">
            <v>8</v>
          </cell>
          <cell r="H10">
            <v>0</v>
          </cell>
          <cell r="J10" t="str">
            <v xml:space="preserve"> </v>
          </cell>
        </row>
        <row r="11">
          <cell r="A11">
            <v>9</v>
          </cell>
          <cell r="H11">
            <v>0</v>
          </cell>
          <cell r="J11" t="str">
            <v xml:space="preserve"> </v>
          </cell>
        </row>
        <row r="12">
          <cell r="A12">
            <v>12</v>
          </cell>
          <cell r="H12">
            <v>200000000</v>
          </cell>
          <cell r="J12">
            <v>9</v>
          </cell>
        </row>
        <row r="13">
          <cell r="A13">
            <v>13</v>
          </cell>
          <cell r="H13">
            <v>0</v>
          </cell>
          <cell r="J13" t="str">
            <v xml:space="preserve"> </v>
          </cell>
        </row>
        <row r="14">
          <cell r="A14">
            <v>14</v>
          </cell>
          <cell r="H14">
            <v>0</v>
          </cell>
          <cell r="J14" t="str">
            <v xml:space="preserve"> </v>
          </cell>
        </row>
        <row r="15">
          <cell r="A15">
            <v>15</v>
          </cell>
          <cell r="H15">
            <v>0</v>
          </cell>
          <cell r="J15" t="str">
            <v xml:space="preserve"> </v>
          </cell>
        </row>
        <row r="16">
          <cell r="A16">
            <v>16</v>
          </cell>
          <cell r="H16">
            <v>0</v>
          </cell>
          <cell r="J16" t="str">
            <v xml:space="preserve"> </v>
          </cell>
        </row>
        <row r="17">
          <cell r="A17">
            <v>20</v>
          </cell>
          <cell r="H17">
            <v>304196198.62</v>
          </cell>
          <cell r="J17">
            <v>9.7740236704934276</v>
          </cell>
        </row>
        <row r="18">
          <cell r="A18">
            <v>21</v>
          </cell>
          <cell r="H18">
            <v>59500000</v>
          </cell>
          <cell r="J18">
            <v>9</v>
          </cell>
        </row>
        <row r="19">
          <cell r="A19">
            <v>22</v>
          </cell>
          <cell r="H19">
            <v>0</v>
          </cell>
          <cell r="J19" t="str">
            <v xml:space="preserve"> </v>
          </cell>
        </row>
        <row r="20">
          <cell r="A20">
            <v>23</v>
          </cell>
          <cell r="H20">
            <v>0</v>
          </cell>
          <cell r="J20" t="str">
            <v xml:space="preserve"> </v>
          </cell>
        </row>
        <row r="21">
          <cell r="A21">
            <v>26</v>
          </cell>
          <cell r="H21">
            <v>104196198.62</v>
          </cell>
          <cell r="J21">
            <v>10.3</v>
          </cell>
        </row>
        <row r="22">
          <cell r="A22">
            <v>27</v>
          </cell>
          <cell r="H22">
            <v>250000000</v>
          </cell>
          <cell r="J22">
            <v>10.5</v>
          </cell>
        </row>
        <row r="23">
          <cell r="A23">
            <v>28</v>
          </cell>
          <cell r="H23">
            <v>190000000</v>
          </cell>
          <cell r="J23">
            <v>10.5</v>
          </cell>
        </row>
        <row r="24">
          <cell r="A24">
            <v>29</v>
          </cell>
          <cell r="H24">
            <v>201000000</v>
          </cell>
          <cell r="J24">
            <v>10.463184079601991</v>
          </cell>
        </row>
        <row r="25">
          <cell r="A25">
            <v>30</v>
          </cell>
          <cell r="H25">
            <v>345100000</v>
          </cell>
          <cell r="J25">
            <v>11.355114459576935</v>
          </cell>
        </row>
      </sheetData>
      <sheetData sheetId="9">
        <row r="5">
          <cell r="A5">
            <v>3</v>
          </cell>
          <cell r="H5">
            <v>460000000</v>
          </cell>
          <cell r="J5">
            <v>11.152173913043478</v>
          </cell>
        </row>
        <row r="6">
          <cell r="A6">
            <v>4</v>
          </cell>
          <cell r="H6">
            <v>0</v>
          </cell>
          <cell r="J6" t="str">
            <v xml:space="preserve"> </v>
          </cell>
        </row>
        <row r="7">
          <cell r="A7">
            <v>5</v>
          </cell>
          <cell r="H7">
            <v>0</v>
          </cell>
          <cell r="J7" t="str">
            <v xml:space="preserve"> </v>
          </cell>
        </row>
        <row r="8">
          <cell r="A8">
            <v>6</v>
          </cell>
          <cell r="H8">
            <v>0</v>
          </cell>
          <cell r="J8" t="str">
            <v xml:space="preserve"> </v>
          </cell>
        </row>
        <row r="9">
          <cell r="A9">
            <v>7</v>
          </cell>
          <cell r="H9">
            <v>0</v>
          </cell>
          <cell r="J9" t="str">
            <v xml:space="preserve"> </v>
          </cell>
        </row>
        <row r="10">
          <cell r="A10">
            <v>10</v>
          </cell>
          <cell r="H10">
            <v>0</v>
          </cell>
          <cell r="J10" t="str">
            <v xml:space="preserve"> </v>
          </cell>
        </row>
        <row r="11">
          <cell r="A11">
            <v>11</v>
          </cell>
          <cell r="H11">
            <v>0</v>
          </cell>
          <cell r="J11" t="str">
            <v xml:space="preserve"> </v>
          </cell>
        </row>
        <row r="12">
          <cell r="A12">
            <v>12</v>
          </cell>
          <cell r="H12">
            <v>0</v>
          </cell>
          <cell r="J12" t="str">
            <v xml:space="preserve"> </v>
          </cell>
        </row>
        <row r="13">
          <cell r="A13">
            <v>13</v>
          </cell>
          <cell r="H13">
            <v>0</v>
          </cell>
          <cell r="J13" t="str">
            <v xml:space="preserve"> </v>
          </cell>
        </row>
        <row r="14">
          <cell r="A14">
            <v>14</v>
          </cell>
          <cell r="H14">
            <v>0</v>
          </cell>
          <cell r="J14" t="str">
            <v xml:space="preserve"> </v>
          </cell>
        </row>
        <row r="15">
          <cell r="A15">
            <v>17</v>
          </cell>
          <cell r="H15">
            <v>0</v>
          </cell>
          <cell r="J15" t="str">
            <v xml:space="preserve"> </v>
          </cell>
        </row>
        <row r="16">
          <cell r="A16">
            <v>18</v>
          </cell>
          <cell r="H16">
            <v>1500000</v>
          </cell>
          <cell r="J16">
            <v>4.25</v>
          </cell>
        </row>
        <row r="17">
          <cell r="A17">
            <v>19</v>
          </cell>
          <cell r="H17">
            <v>0</v>
          </cell>
          <cell r="J17" t="str">
            <v xml:space="preserve"> </v>
          </cell>
        </row>
        <row r="18">
          <cell r="A18">
            <v>20</v>
          </cell>
          <cell r="H18">
            <v>1180000000</v>
          </cell>
          <cell r="J18">
            <v>8.8050847457627111</v>
          </cell>
        </row>
        <row r="19">
          <cell r="A19">
            <v>21</v>
          </cell>
          <cell r="H19">
            <v>0</v>
          </cell>
          <cell r="J19" t="str">
            <v xml:space="preserve"> </v>
          </cell>
        </row>
        <row r="20">
          <cell r="A20">
            <v>24</v>
          </cell>
          <cell r="H20">
            <v>600000000</v>
          </cell>
          <cell r="J20">
            <v>8.7666666666666675</v>
          </cell>
        </row>
        <row r="21">
          <cell r="A21">
            <v>25</v>
          </cell>
          <cell r="H21">
            <v>0</v>
          </cell>
          <cell r="J21" t="str">
            <v xml:space="preserve"> </v>
          </cell>
        </row>
        <row r="22">
          <cell r="A22">
            <v>26</v>
          </cell>
          <cell r="H22">
            <v>0</v>
          </cell>
          <cell r="J22" t="str">
            <v xml:space="preserve"> </v>
          </cell>
        </row>
        <row r="23">
          <cell r="A23">
            <v>27</v>
          </cell>
          <cell r="H23">
            <v>100000000</v>
          </cell>
          <cell r="J23">
            <v>10.199999999999999</v>
          </cell>
        </row>
        <row r="24">
          <cell r="A24">
            <v>28</v>
          </cell>
          <cell r="H24">
            <v>100000000</v>
          </cell>
          <cell r="J24">
            <v>10.1</v>
          </cell>
        </row>
        <row r="25">
          <cell r="A25">
            <v>31</v>
          </cell>
          <cell r="H25">
            <v>300000000</v>
          </cell>
          <cell r="J25">
            <v>12</v>
          </cell>
        </row>
      </sheetData>
      <sheetData sheetId="10">
        <row r="5">
          <cell r="A5">
            <v>1</v>
          </cell>
          <cell r="H5">
            <v>0</v>
          </cell>
          <cell r="J5" t="str">
            <v xml:space="preserve"> </v>
          </cell>
        </row>
        <row r="6">
          <cell r="A6">
            <v>2</v>
          </cell>
          <cell r="H6">
            <v>100000000</v>
          </cell>
          <cell r="J6">
            <v>10.5</v>
          </cell>
        </row>
        <row r="7">
          <cell r="A7">
            <v>3</v>
          </cell>
          <cell r="H7">
            <v>67000000</v>
          </cell>
          <cell r="J7">
            <v>10.5</v>
          </cell>
        </row>
        <row r="8">
          <cell r="A8">
            <v>4</v>
          </cell>
          <cell r="H8">
            <v>0</v>
          </cell>
          <cell r="J8" t="str">
            <v xml:space="preserve"> </v>
          </cell>
        </row>
        <row r="9">
          <cell r="A9">
            <v>7</v>
          </cell>
          <cell r="H9">
            <v>0</v>
          </cell>
          <cell r="J9" t="str">
            <v xml:space="preserve"> </v>
          </cell>
        </row>
        <row r="10">
          <cell r="A10">
            <v>8</v>
          </cell>
          <cell r="H10">
            <v>0</v>
          </cell>
          <cell r="J10" t="str">
            <v xml:space="preserve"> </v>
          </cell>
        </row>
        <row r="11">
          <cell r="A11">
            <v>9</v>
          </cell>
          <cell r="H11">
            <v>0</v>
          </cell>
          <cell r="J11" t="str">
            <v xml:space="preserve"> </v>
          </cell>
        </row>
        <row r="12">
          <cell r="A12">
            <v>10</v>
          </cell>
          <cell r="H12">
            <v>0</v>
          </cell>
          <cell r="J12" t="str">
            <v xml:space="preserve"> </v>
          </cell>
        </row>
        <row r="13">
          <cell r="A13">
            <v>11</v>
          </cell>
          <cell r="H13">
            <v>425000000</v>
          </cell>
          <cell r="J13">
            <v>10.882352941176471</v>
          </cell>
        </row>
        <row r="14">
          <cell r="A14">
            <v>14</v>
          </cell>
          <cell r="H14">
            <v>202977057.97</v>
          </cell>
          <cell r="J14">
            <v>11.58343350647541</v>
          </cell>
        </row>
        <row r="15">
          <cell r="A15">
            <v>15</v>
          </cell>
          <cell r="H15">
            <v>0</v>
          </cell>
          <cell r="J15" t="str">
            <v xml:space="preserve"> </v>
          </cell>
        </row>
        <row r="16">
          <cell r="A16">
            <v>16</v>
          </cell>
          <cell r="H16">
            <v>0</v>
          </cell>
          <cell r="J16" t="str">
            <v xml:space="preserve"> </v>
          </cell>
        </row>
        <row r="17">
          <cell r="A17">
            <v>17</v>
          </cell>
          <cell r="H17">
            <v>0</v>
          </cell>
          <cell r="J17" t="str">
            <v xml:space="preserve"> </v>
          </cell>
        </row>
        <row r="18">
          <cell r="A18">
            <v>18</v>
          </cell>
          <cell r="H18">
            <v>40000000</v>
          </cell>
          <cell r="J18">
            <v>11</v>
          </cell>
        </row>
        <row r="19">
          <cell r="A19">
            <v>21</v>
          </cell>
          <cell r="H19">
            <v>50000000</v>
          </cell>
          <cell r="J19">
            <v>11.05</v>
          </cell>
        </row>
        <row r="20">
          <cell r="A20">
            <v>22</v>
          </cell>
          <cell r="H20">
            <v>82000000</v>
          </cell>
          <cell r="J20">
            <v>12.5</v>
          </cell>
        </row>
        <row r="21">
          <cell r="A21">
            <v>23</v>
          </cell>
          <cell r="H21">
            <v>0</v>
          </cell>
          <cell r="J21" t="str">
            <v xml:space="preserve"> </v>
          </cell>
        </row>
        <row r="22">
          <cell r="A22">
            <v>24</v>
          </cell>
          <cell r="H22">
            <v>165000000</v>
          </cell>
          <cell r="J22">
            <v>12.5</v>
          </cell>
        </row>
        <row r="23">
          <cell r="A23">
            <v>25</v>
          </cell>
          <cell r="H23">
            <v>100000000</v>
          </cell>
          <cell r="J23">
            <v>12.5</v>
          </cell>
        </row>
        <row r="24">
          <cell r="A24">
            <v>28</v>
          </cell>
          <cell r="H24">
            <v>0</v>
          </cell>
          <cell r="J24" t="str">
            <v xml:space="preserve"> </v>
          </cell>
        </row>
        <row r="25">
          <cell r="A25">
            <v>29</v>
          </cell>
          <cell r="H25">
            <v>0</v>
          </cell>
          <cell r="J25" t="str">
            <v xml:space="preserve"> </v>
          </cell>
        </row>
        <row r="26">
          <cell r="A26">
            <v>30</v>
          </cell>
          <cell r="H26">
            <v>0</v>
          </cell>
          <cell r="J26" t="str">
            <v xml:space="preserve"> </v>
          </cell>
        </row>
      </sheetData>
      <sheetData sheetId="11">
        <row r="5">
          <cell r="A5">
            <v>1</v>
          </cell>
          <cell r="H5">
            <v>0</v>
          </cell>
          <cell r="J5" t="str">
            <v xml:space="preserve"> </v>
          </cell>
        </row>
        <row r="6">
          <cell r="A6">
            <v>2</v>
          </cell>
          <cell r="H6">
            <v>0</v>
          </cell>
          <cell r="J6" t="str">
            <v xml:space="preserve"> </v>
          </cell>
        </row>
        <row r="7">
          <cell r="A7">
            <v>5</v>
          </cell>
          <cell r="H7">
            <v>0</v>
          </cell>
          <cell r="J7" t="str">
            <v xml:space="preserve"> </v>
          </cell>
        </row>
        <row r="8">
          <cell r="A8">
            <v>6</v>
          </cell>
          <cell r="H8">
            <v>0</v>
          </cell>
          <cell r="J8" t="str">
            <v xml:space="preserve"> </v>
          </cell>
        </row>
        <row r="9">
          <cell r="A9">
            <v>7</v>
          </cell>
          <cell r="H9">
            <v>0</v>
          </cell>
          <cell r="J9" t="str">
            <v xml:space="preserve"> </v>
          </cell>
        </row>
        <row r="10">
          <cell r="A10">
            <v>8</v>
          </cell>
          <cell r="H10">
            <v>310000000</v>
          </cell>
          <cell r="J10">
            <v>12</v>
          </cell>
        </row>
        <row r="11">
          <cell r="A11">
            <v>9</v>
          </cell>
          <cell r="H11">
            <v>275000000</v>
          </cell>
          <cell r="J11">
            <v>12</v>
          </cell>
        </row>
        <row r="12">
          <cell r="A12">
            <v>12</v>
          </cell>
          <cell r="H12">
            <v>220000000</v>
          </cell>
          <cell r="J12">
            <v>12</v>
          </cell>
        </row>
        <row r="13">
          <cell r="A13">
            <v>13</v>
          </cell>
          <cell r="H13">
            <v>315000000</v>
          </cell>
          <cell r="J13">
            <v>13.587301587301587</v>
          </cell>
        </row>
        <row r="14">
          <cell r="A14">
            <v>14</v>
          </cell>
          <cell r="H14">
            <v>85000000</v>
          </cell>
          <cell r="J14">
            <v>12</v>
          </cell>
        </row>
        <row r="15">
          <cell r="A15">
            <v>15</v>
          </cell>
          <cell r="H15">
            <v>0</v>
          </cell>
          <cell r="J15" t="str">
            <v xml:space="preserve"> </v>
          </cell>
        </row>
        <row r="16">
          <cell r="A16">
            <v>16</v>
          </cell>
          <cell r="H16">
            <v>620000000</v>
          </cell>
          <cell r="J16">
            <v>10.991935483870968</v>
          </cell>
        </row>
        <row r="17">
          <cell r="A17">
            <v>19</v>
          </cell>
          <cell r="H17">
            <v>0</v>
          </cell>
          <cell r="J17" t="str">
            <v xml:space="preserve"> </v>
          </cell>
        </row>
        <row r="18">
          <cell r="A18">
            <v>20</v>
          </cell>
          <cell r="H18">
            <v>180000000</v>
          </cell>
          <cell r="J18">
            <v>13.111111111111111</v>
          </cell>
        </row>
        <row r="19">
          <cell r="A19">
            <v>21</v>
          </cell>
          <cell r="H19">
            <v>150000000</v>
          </cell>
          <cell r="J19">
            <v>12</v>
          </cell>
        </row>
        <row r="20">
          <cell r="A20">
            <v>22</v>
          </cell>
          <cell r="H20">
            <v>215000000</v>
          </cell>
          <cell r="J20">
            <v>11.906976744186046</v>
          </cell>
        </row>
        <row r="21">
          <cell r="A21">
            <v>23</v>
          </cell>
          <cell r="H21">
            <v>105000000</v>
          </cell>
          <cell r="J21">
            <v>12</v>
          </cell>
        </row>
        <row r="22">
          <cell r="A22">
            <v>26</v>
          </cell>
          <cell r="H22">
            <v>80000000</v>
          </cell>
          <cell r="J22">
            <v>7</v>
          </cell>
        </row>
        <row r="23">
          <cell r="A23">
            <v>27</v>
          </cell>
          <cell r="H23">
            <v>90000000</v>
          </cell>
          <cell r="J23">
            <v>11.8</v>
          </cell>
        </row>
        <row r="24">
          <cell r="A24">
            <v>28</v>
          </cell>
          <cell r="H24">
            <v>78800000</v>
          </cell>
          <cell r="J24">
            <v>12</v>
          </cell>
        </row>
        <row r="25">
          <cell r="A25">
            <v>29</v>
          </cell>
          <cell r="H25">
            <v>225000000</v>
          </cell>
          <cell r="J25">
            <v>12.666666666666666</v>
          </cell>
        </row>
        <row r="26">
          <cell r="A26">
            <v>30</v>
          </cell>
          <cell r="H26">
            <v>0</v>
          </cell>
          <cell r="J26" t="str">
            <v xml:space="preserve"> </v>
          </cell>
        </row>
      </sheetData>
      <sheetData sheetId="12">
        <row r="71">
          <cell r="H71">
            <v>6947.9</v>
          </cell>
          <cell r="I71">
            <v>31837.9</v>
          </cell>
        </row>
        <row r="72">
          <cell r="H72">
            <v>5837.6</v>
          </cell>
          <cell r="I72">
            <v>32086.55</v>
          </cell>
        </row>
        <row r="73">
          <cell r="H73">
            <v>2809.4</v>
          </cell>
          <cell r="I73">
            <v>17152.099999999999</v>
          </cell>
        </row>
        <row r="74">
          <cell r="H74">
            <v>2895.5103196</v>
          </cell>
          <cell r="I74">
            <v>18742.03672091</v>
          </cell>
        </row>
        <row r="75">
          <cell r="H75">
            <v>8044.8156474099997</v>
          </cell>
          <cell r="I75">
            <v>53536.509851292998</v>
          </cell>
        </row>
        <row r="76">
          <cell r="H76">
            <v>4686.6693672499996</v>
          </cell>
          <cell r="I76">
            <v>37161.806523154992</v>
          </cell>
        </row>
        <row r="77">
          <cell r="H77">
            <v>3566.6852748100005</v>
          </cell>
          <cell r="I77">
            <v>34719.900373160497</v>
          </cell>
        </row>
        <row r="78">
          <cell r="H78">
            <v>1811.8569321199998</v>
          </cell>
          <cell r="I78">
            <v>15000.731813458</v>
          </cell>
        </row>
        <row r="79">
          <cell r="H79">
            <v>1761.89713325</v>
          </cell>
          <cell r="I79">
            <v>17886.929579652002</v>
          </cell>
        </row>
        <row r="80">
          <cell r="H80">
            <v>2741.5</v>
          </cell>
          <cell r="I80">
            <v>26416.375</v>
          </cell>
        </row>
        <row r="81">
          <cell r="H81">
            <v>1231.97705797</v>
          </cell>
          <cell r="I81">
            <v>14059.671254335499</v>
          </cell>
        </row>
        <row r="82">
          <cell r="H82">
            <v>2948.8</v>
          </cell>
          <cell r="I82">
            <v>35172.6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Ops. Interbancarias"/>
    </sheetNames>
    <sheetDataSet>
      <sheetData sheetId="0">
        <row r="5">
          <cell r="A5">
            <v>3</v>
          </cell>
          <cell r="H5">
            <v>0</v>
          </cell>
          <cell r="J5" t="str">
            <v xml:space="preserve"> </v>
          </cell>
        </row>
        <row r="6">
          <cell r="A6">
            <v>4</v>
          </cell>
          <cell r="H6">
            <v>165000000</v>
          </cell>
          <cell r="J6">
            <v>12</v>
          </cell>
        </row>
        <row r="7">
          <cell r="A7">
            <v>5</v>
          </cell>
          <cell r="H7">
            <v>0</v>
          </cell>
          <cell r="J7" t="str">
            <v xml:space="preserve"> </v>
          </cell>
        </row>
        <row r="8">
          <cell r="A8">
            <v>6</v>
          </cell>
          <cell r="H8">
            <v>140000000</v>
          </cell>
          <cell r="J8">
            <v>12.857142857142858</v>
          </cell>
        </row>
        <row r="9">
          <cell r="A9">
            <v>10</v>
          </cell>
          <cell r="H9">
            <v>0</v>
          </cell>
          <cell r="J9" t="str">
            <v xml:space="preserve"> </v>
          </cell>
        </row>
        <row r="10">
          <cell r="A10">
            <v>11</v>
          </cell>
          <cell r="H10">
            <v>0</v>
          </cell>
          <cell r="J10" t="str">
            <v xml:space="preserve"> </v>
          </cell>
        </row>
        <row r="11">
          <cell r="A11">
            <v>12</v>
          </cell>
          <cell r="H11">
            <v>40000000</v>
          </cell>
          <cell r="J11">
            <v>12.5</v>
          </cell>
        </row>
        <row r="12">
          <cell r="A12">
            <v>13</v>
          </cell>
          <cell r="H12">
            <v>0</v>
          </cell>
          <cell r="J12" t="str">
            <v xml:space="preserve"> </v>
          </cell>
        </row>
        <row r="13">
          <cell r="A13">
            <v>16</v>
          </cell>
          <cell r="H13">
            <v>0</v>
          </cell>
          <cell r="J13" t="str">
            <v xml:space="preserve"> </v>
          </cell>
        </row>
        <row r="14">
          <cell r="A14">
            <v>17</v>
          </cell>
          <cell r="H14">
            <v>0</v>
          </cell>
          <cell r="J14" t="str">
            <v xml:space="preserve"> </v>
          </cell>
        </row>
        <row r="15">
          <cell r="A15">
            <v>18</v>
          </cell>
          <cell r="H15">
            <v>0</v>
          </cell>
          <cell r="J15" t="str">
            <v xml:space="preserve"> </v>
          </cell>
        </row>
        <row r="16">
          <cell r="A16">
            <v>19</v>
          </cell>
          <cell r="H16">
            <v>40000000</v>
          </cell>
          <cell r="J16">
            <v>12.5</v>
          </cell>
        </row>
        <row r="17">
          <cell r="A17">
            <v>20</v>
          </cell>
          <cell r="H17">
            <v>0</v>
          </cell>
          <cell r="J17" t="str">
            <v xml:space="preserve"> </v>
          </cell>
        </row>
        <row r="18">
          <cell r="A18">
            <v>23</v>
          </cell>
          <cell r="H18">
            <v>0</v>
          </cell>
          <cell r="J18" t="str">
            <v xml:space="preserve"> </v>
          </cell>
        </row>
        <row r="19">
          <cell r="A19">
            <v>24</v>
          </cell>
          <cell r="H19">
            <v>0</v>
          </cell>
          <cell r="J19" t="str">
            <v xml:space="preserve"> </v>
          </cell>
        </row>
        <row r="20">
          <cell r="A20">
            <v>25</v>
          </cell>
          <cell r="H20">
            <v>0</v>
          </cell>
          <cell r="J20" t="str">
            <v xml:space="preserve"> </v>
          </cell>
        </row>
        <row r="21">
          <cell r="A21">
            <v>26</v>
          </cell>
          <cell r="H21">
            <v>0</v>
          </cell>
          <cell r="J21" t="str">
            <v xml:space="preserve"> </v>
          </cell>
        </row>
        <row r="22">
          <cell r="A22">
            <v>27</v>
          </cell>
          <cell r="H22">
            <v>140000000</v>
          </cell>
          <cell r="J22">
            <v>12</v>
          </cell>
        </row>
        <row r="23">
          <cell r="A23">
            <v>31</v>
          </cell>
          <cell r="H23">
            <v>0</v>
          </cell>
          <cell r="J23" t="str">
            <v xml:space="preserve"> </v>
          </cell>
        </row>
      </sheetData>
      <sheetData sheetId="1">
        <row r="5">
          <cell r="A5">
            <v>1</v>
          </cell>
          <cell r="H5">
            <v>0</v>
          </cell>
          <cell r="J5" t="str">
            <v xml:space="preserve"> </v>
          </cell>
        </row>
        <row r="6">
          <cell r="A6">
            <v>2</v>
          </cell>
          <cell r="H6">
            <v>60000000</v>
          </cell>
          <cell r="J6">
            <v>12</v>
          </cell>
        </row>
        <row r="7">
          <cell r="A7">
            <v>3</v>
          </cell>
          <cell r="H7">
            <v>347000000</v>
          </cell>
          <cell r="J7">
            <v>12.050432276657061</v>
          </cell>
        </row>
        <row r="8">
          <cell r="A8">
            <v>6</v>
          </cell>
          <cell r="H8">
            <v>100000000</v>
          </cell>
          <cell r="J8">
            <v>12</v>
          </cell>
        </row>
        <row r="9">
          <cell r="A9">
            <v>7</v>
          </cell>
          <cell r="H9">
            <v>0</v>
          </cell>
          <cell r="J9" t="str">
            <v xml:space="preserve"> </v>
          </cell>
        </row>
        <row r="10">
          <cell r="A10">
            <v>8</v>
          </cell>
          <cell r="H10">
            <v>100000000</v>
          </cell>
          <cell r="J10">
            <v>11.5</v>
          </cell>
        </row>
        <row r="11">
          <cell r="A11">
            <v>9</v>
          </cell>
          <cell r="H11">
            <v>451700000</v>
          </cell>
          <cell r="J11">
            <v>13.239760903254373</v>
          </cell>
        </row>
        <row r="12">
          <cell r="A12">
            <v>10</v>
          </cell>
          <cell r="H12">
            <v>220800000</v>
          </cell>
          <cell r="J12">
            <v>12.452898550724637</v>
          </cell>
        </row>
        <row r="13">
          <cell r="A13">
            <v>13</v>
          </cell>
          <cell r="H13">
            <v>428400000</v>
          </cell>
          <cell r="J13">
            <v>12</v>
          </cell>
        </row>
        <row r="14">
          <cell r="A14">
            <v>14</v>
          </cell>
          <cell r="H14">
            <v>266300000</v>
          </cell>
          <cell r="J14">
            <v>12</v>
          </cell>
        </row>
        <row r="15">
          <cell r="A15">
            <v>15</v>
          </cell>
          <cell r="H15">
            <v>353450000</v>
          </cell>
          <cell r="J15">
            <v>12.097503182911304</v>
          </cell>
        </row>
        <row r="16">
          <cell r="A16">
            <v>16</v>
          </cell>
          <cell r="H16">
            <v>215900000</v>
          </cell>
          <cell r="J16">
            <v>12</v>
          </cell>
        </row>
        <row r="17">
          <cell r="A17">
            <v>17</v>
          </cell>
          <cell r="H17">
            <v>215900000</v>
          </cell>
          <cell r="J17">
            <v>12</v>
          </cell>
        </row>
        <row r="18">
          <cell r="A18">
            <v>20</v>
          </cell>
          <cell r="H18">
            <v>41000000</v>
          </cell>
          <cell r="J18">
            <v>12</v>
          </cell>
        </row>
        <row r="19">
          <cell r="A19">
            <v>21</v>
          </cell>
          <cell r="H19">
            <v>0</v>
          </cell>
          <cell r="J19" t="str">
            <v xml:space="preserve"> </v>
          </cell>
        </row>
        <row r="20">
          <cell r="A20">
            <v>22</v>
          </cell>
          <cell r="H20">
            <v>32300000</v>
          </cell>
          <cell r="J20">
            <v>12</v>
          </cell>
        </row>
        <row r="21">
          <cell r="A21">
            <v>23</v>
          </cell>
          <cell r="H21">
            <v>136400000</v>
          </cell>
          <cell r="J21">
            <v>11.523460410557185</v>
          </cell>
        </row>
        <row r="22">
          <cell r="A22">
            <v>24</v>
          </cell>
          <cell r="H22">
            <v>76800000</v>
          </cell>
          <cell r="J22">
            <v>12</v>
          </cell>
        </row>
        <row r="23">
          <cell r="H23">
            <v>80100000</v>
          </cell>
          <cell r="J23">
            <v>12</v>
          </cell>
        </row>
      </sheetData>
      <sheetData sheetId="2">
        <row r="5">
          <cell r="A5">
            <v>1</v>
          </cell>
          <cell r="H5">
            <v>343000000</v>
          </cell>
          <cell r="J5">
            <v>12</v>
          </cell>
        </row>
        <row r="6">
          <cell r="A6">
            <v>2</v>
          </cell>
          <cell r="H6">
            <v>141900000</v>
          </cell>
          <cell r="J6">
            <v>12</v>
          </cell>
        </row>
        <row r="7">
          <cell r="A7">
            <v>3</v>
          </cell>
          <cell r="H7">
            <v>20700000</v>
          </cell>
          <cell r="J7">
            <v>12</v>
          </cell>
        </row>
        <row r="8">
          <cell r="A8">
            <v>6</v>
          </cell>
          <cell r="H8">
            <v>371300000</v>
          </cell>
          <cell r="J8">
            <v>11.771074602747104</v>
          </cell>
        </row>
        <row r="9">
          <cell r="A9">
            <v>7</v>
          </cell>
          <cell r="H9">
            <v>206300000</v>
          </cell>
          <cell r="J9">
            <v>13.090644692195831</v>
          </cell>
        </row>
        <row r="10">
          <cell r="A10">
            <v>8</v>
          </cell>
          <cell r="H10">
            <v>50300000</v>
          </cell>
          <cell r="J10">
            <v>12</v>
          </cell>
        </row>
        <row r="11">
          <cell r="A11">
            <v>9</v>
          </cell>
          <cell r="H11">
            <v>0</v>
          </cell>
          <cell r="J11" t="str">
            <v xml:space="preserve"> </v>
          </cell>
        </row>
        <row r="12">
          <cell r="A12">
            <v>10</v>
          </cell>
          <cell r="H12">
            <v>61400000</v>
          </cell>
          <cell r="J12">
            <v>12</v>
          </cell>
        </row>
        <row r="13">
          <cell r="A13">
            <v>13</v>
          </cell>
          <cell r="H13">
            <v>201800000</v>
          </cell>
          <cell r="J13">
            <v>12</v>
          </cell>
        </row>
        <row r="14">
          <cell r="A14">
            <v>14</v>
          </cell>
          <cell r="H14">
            <v>303200000</v>
          </cell>
          <cell r="J14">
            <v>12.164907651715039</v>
          </cell>
        </row>
        <row r="15">
          <cell r="A15">
            <v>15</v>
          </cell>
          <cell r="H15">
            <v>247100000</v>
          </cell>
          <cell r="J15">
            <v>11.767300687980574</v>
          </cell>
        </row>
        <row r="16">
          <cell r="A16">
            <v>16</v>
          </cell>
          <cell r="H16">
            <v>0</v>
          </cell>
          <cell r="J16" t="str">
            <v xml:space="preserve"> </v>
          </cell>
        </row>
        <row r="17">
          <cell r="A17">
            <v>17</v>
          </cell>
          <cell r="H17">
            <v>0</v>
          </cell>
          <cell r="J17" t="str">
            <v xml:space="preserve"> </v>
          </cell>
        </row>
        <row r="18">
          <cell r="A18">
            <v>20</v>
          </cell>
          <cell r="H18">
            <v>0</v>
          </cell>
          <cell r="J18" t="str">
            <v xml:space="preserve"> </v>
          </cell>
        </row>
        <row r="19">
          <cell r="A19">
            <v>21</v>
          </cell>
          <cell r="H19">
            <v>0</v>
          </cell>
          <cell r="J19" t="str">
            <v xml:space="preserve"> </v>
          </cell>
        </row>
        <row r="20">
          <cell r="A20">
            <v>22</v>
          </cell>
          <cell r="H20">
            <v>66500000</v>
          </cell>
          <cell r="J20">
            <v>10</v>
          </cell>
        </row>
        <row r="21">
          <cell r="A21">
            <v>23</v>
          </cell>
          <cell r="H21">
            <v>149000000</v>
          </cell>
          <cell r="J21">
            <v>9.3355704697986575</v>
          </cell>
        </row>
        <row r="22">
          <cell r="A22">
            <v>24</v>
          </cell>
          <cell r="H22">
            <v>121500000</v>
          </cell>
          <cell r="J22">
            <v>9.4567901234567895</v>
          </cell>
        </row>
        <row r="23">
          <cell r="A23">
            <v>27</v>
          </cell>
          <cell r="H23">
            <v>66500000</v>
          </cell>
          <cell r="J23">
            <v>10</v>
          </cell>
        </row>
        <row r="24">
          <cell r="A24">
            <v>28</v>
          </cell>
          <cell r="H24">
            <v>74500000</v>
          </cell>
          <cell r="J24">
            <v>10</v>
          </cell>
        </row>
        <row r="25">
          <cell r="A25">
            <v>29</v>
          </cell>
          <cell r="H25">
            <v>88500000</v>
          </cell>
          <cell r="J25">
            <v>10</v>
          </cell>
        </row>
        <row r="26">
          <cell r="A26">
            <v>30</v>
          </cell>
          <cell r="H26">
            <v>88500000</v>
          </cell>
          <cell r="J26">
            <v>10</v>
          </cell>
        </row>
        <row r="27">
          <cell r="A27">
            <v>31</v>
          </cell>
          <cell r="H27">
            <v>128100000</v>
          </cell>
          <cell r="J27">
            <v>10.249804839968775</v>
          </cell>
        </row>
      </sheetData>
      <sheetData sheetId="3">
        <row r="5">
          <cell r="A5">
            <v>3</v>
          </cell>
          <cell r="H5">
            <v>251300000</v>
          </cell>
          <cell r="J5">
            <v>11.989653800238758</v>
          </cell>
        </row>
        <row r="6">
          <cell r="A6">
            <v>4</v>
          </cell>
          <cell r="H6">
            <v>512800000</v>
          </cell>
          <cell r="J6">
            <v>12</v>
          </cell>
        </row>
        <row r="7">
          <cell r="A7">
            <v>5</v>
          </cell>
          <cell r="H7">
            <v>162300000</v>
          </cell>
          <cell r="J7">
            <v>12.924214417744917</v>
          </cell>
        </row>
        <row r="8">
          <cell r="A8">
            <v>6</v>
          </cell>
          <cell r="H8">
            <v>0</v>
          </cell>
          <cell r="J8" t="str">
            <v xml:space="preserve"> </v>
          </cell>
        </row>
        <row r="9">
          <cell r="A9">
            <v>10</v>
          </cell>
          <cell r="H9">
            <v>806286111.11000001</v>
          </cell>
          <cell r="J9">
            <v>12.142930721448677</v>
          </cell>
        </row>
        <row r="10">
          <cell r="A10">
            <v>11</v>
          </cell>
          <cell r="H10">
            <v>16800000</v>
          </cell>
          <cell r="J10">
            <v>10</v>
          </cell>
        </row>
        <row r="11">
          <cell r="A11">
            <v>12</v>
          </cell>
          <cell r="H11">
            <v>90000000</v>
          </cell>
          <cell r="J11">
            <v>11.333333333333334</v>
          </cell>
        </row>
        <row r="12">
          <cell r="A12">
            <v>13</v>
          </cell>
          <cell r="H12">
            <v>0</v>
          </cell>
          <cell r="J12" t="str">
            <v xml:space="preserve"> </v>
          </cell>
        </row>
        <row r="13">
          <cell r="A13">
            <v>14</v>
          </cell>
          <cell r="H13">
            <v>570000000</v>
          </cell>
          <cell r="J13">
            <v>11.903508771929825</v>
          </cell>
        </row>
        <row r="14">
          <cell r="A14">
            <v>17</v>
          </cell>
          <cell r="H14">
            <v>269573403.74000001</v>
          </cell>
          <cell r="J14">
            <v>11.863809642862952</v>
          </cell>
        </row>
        <row r="15">
          <cell r="A15">
            <v>18</v>
          </cell>
          <cell r="H15">
            <v>0</v>
          </cell>
          <cell r="J15" t="str">
            <v xml:space="preserve"> </v>
          </cell>
        </row>
        <row r="16">
          <cell r="A16">
            <v>19</v>
          </cell>
          <cell r="H16">
            <v>190000000</v>
          </cell>
          <cell r="J16">
            <v>12.5</v>
          </cell>
        </row>
        <row r="17">
          <cell r="A17">
            <v>20</v>
          </cell>
          <cell r="H17">
            <v>244400000</v>
          </cell>
          <cell r="J17">
            <v>10</v>
          </cell>
        </row>
        <row r="18">
          <cell r="A18">
            <v>21</v>
          </cell>
          <cell r="H18">
            <v>9900000</v>
          </cell>
          <cell r="J18">
            <v>10</v>
          </cell>
        </row>
        <row r="19">
          <cell r="A19">
            <v>24</v>
          </cell>
          <cell r="H19">
            <v>100000000</v>
          </cell>
          <cell r="J19">
            <v>11.5</v>
          </cell>
        </row>
        <row r="20">
          <cell r="A20">
            <v>25</v>
          </cell>
          <cell r="H20">
            <v>300000000</v>
          </cell>
          <cell r="J20">
            <v>12.25</v>
          </cell>
        </row>
        <row r="21">
          <cell r="A21">
            <v>26</v>
          </cell>
          <cell r="H21">
            <v>190461805.56</v>
          </cell>
          <cell r="J21">
            <v>12.5</v>
          </cell>
        </row>
        <row r="22">
          <cell r="A22">
            <v>27</v>
          </cell>
          <cell r="H22">
            <v>168400000</v>
          </cell>
          <cell r="J22">
            <v>11</v>
          </cell>
        </row>
        <row r="23">
          <cell r="A23">
            <v>28</v>
          </cell>
          <cell r="H23">
            <v>88700000</v>
          </cell>
          <cell r="J23">
            <v>11.676437429537767</v>
          </cell>
        </row>
      </sheetData>
      <sheetData sheetId="4">
        <row r="5">
          <cell r="A5">
            <v>2</v>
          </cell>
          <cell r="H5">
            <v>117500000</v>
          </cell>
          <cell r="J5">
            <v>11</v>
          </cell>
        </row>
        <row r="6">
          <cell r="A6">
            <v>3</v>
          </cell>
          <cell r="H6">
            <v>308924733.56</v>
          </cell>
          <cell r="J6">
            <v>11.927044905209499</v>
          </cell>
        </row>
        <row r="7">
          <cell r="A7">
            <v>4</v>
          </cell>
          <cell r="H7">
            <v>135600000</v>
          </cell>
          <cell r="J7">
            <v>11</v>
          </cell>
        </row>
        <row r="8">
          <cell r="A8">
            <v>5</v>
          </cell>
          <cell r="H8">
            <v>32500000</v>
          </cell>
          <cell r="J8">
            <v>11</v>
          </cell>
        </row>
        <row r="9">
          <cell r="A9">
            <v>8</v>
          </cell>
          <cell r="H9">
            <v>45000000</v>
          </cell>
          <cell r="J9">
            <v>12.25</v>
          </cell>
        </row>
        <row r="10">
          <cell r="A10">
            <v>9</v>
          </cell>
          <cell r="H10">
            <v>0</v>
          </cell>
          <cell r="J10" t="str">
            <v xml:space="preserve"> </v>
          </cell>
        </row>
        <row r="11">
          <cell r="A11">
            <v>10</v>
          </cell>
          <cell r="H11">
            <v>191388786.72999999</v>
          </cell>
          <cell r="J11">
            <v>12.5</v>
          </cell>
        </row>
        <row r="12">
          <cell r="A12">
            <v>11</v>
          </cell>
          <cell r="H12">
            <v>497000000</v>
          </cell>
          <cell r="J12">
            <v>10.106639839034205</v>
          </cell>
        </row>
        <row r="13">
          <cell r="A13">
            <v>12</v>
          </cell>
          <cell r="H13">
            <v>45500000</v>
          </cell>
          <cell r="J13">
            <v>9</v>
          </cell>
        </row>
        <row r="14">
          <cell r="A14">
            <v>15</v>
          </cell>
          <cell r="H14">
            <v>44500000</v>
          </cell>
          <cell r="J14">
            <v>9</v>
          </cell>
        </row>
        <row r="15">
          <cell r="A15">
            <v>16</v>
          </cell>
          <cell r="H15">
            <v>45700000</v>
          </cell>
          <cell r="J15">
            <v>9</v>
          </cell>
        </row>
        <row r="16">
          <cell r="A16">
            <v>17</v>
          </cell>
          <cell r="H16">
            <v>365153967.81</v>
          </cell>
          <cell r="J16">
            <v>11.550948283327104</v>
          </cell>
        </row>
        <row r="17">
          <cell r="A17">
            <v>18</v>
          </cell>
          <cell r="H17">
            <v>43300000</v>
          </cell>
          <cell r="J17">
            <v>9</v>
          </cell>
        </row>
        <row r="18">
          <cell r="A18">
            <v>19</v>
          </cell>
          <cell r="H18">
            <v>39300000</v>
          </cell>
          <cell r="J18">
            <v>9</v>
          </cell>
        </row>
        <row r="19">
          <cell r="A19">
            <v>22</v>
          </cell>
          <cell r="H19">
            <v>0</v>
          </cell>
          <cell r="J19" t="str">
            <v xml:space="preserve"> </v>
          </cell>
        </row>
        <row r="20">
          <cell r="A20">
            <v>23</v>
          </cell>
          <cell r="H20">
            <v>0</v>
          </cell>
          <cell r="J20" t="str">
            <v xml:space="preserve"> </v>
          </cell>
        </row>
        <row r="21">
          <cell r="A21">
            <v>24</v>
          </cell>
          <cell r="H21">
            <v>192320279.53999999</v>
          </cell>
          <cell r="J21">
            <v>12.5</v>
          </cell>
        </row>
        <row r="22">
          <cell r="A22">
            <v>25</v>
          </cell>
          <cell r="H22">
            <v>74100000</v>
          </cell>
          <cell r="J22">
            <v>9</v>
          </cell>
        </row>
        <row r="23">
          <cell r="A23">
            <v>26</v>
          </cell>
          <cell r="H23">
            <v>500000000</v>
          </cell>
          <cell r="J23">
            <v>9.5</v>
          </cell>
        </row>
        <row r="24">
          <cell r="A24">
            <v>29</v>
          </cell>
          <cell r="H24">
            <v>0</v>
          </cell>
          <cell r="J24" t="str">
            <v xml:space="preserve"> </v>
          </cell>
        </row>
        <row r="25">
          <cell r="A25">
            <v>30</v>
          </cell>
          <cell r="H25">
            <v>85800000</v>
          </cell>
          <cell r="J25">
            <v>9</v>
          </cell>
        </row>
        <row r="26">
          <cell r="A26">
            <v>31</v>
          </cell>
          <cell r="H26">
            <v>285087724.65999997</v>
          </cell>
          <cell r="J26">
            <v>12.310058465110766</v>
          </cell>
        </row>
      </sheetData>
      <sheetData sheetId="5">
        <row r="5">
          <cell r="A5">
            <v>1</v>
          </cell>
          <cell r="H5">
            <v>673800000</v>
          </cell>
          <cell r="J5">
            <v>10.98337785693084</v>
          </cell>
        </row>
        <row r="6">
          <cell r="A6">
            <v>2</v>
          </cell>
          <cell r="H6">
            <v>300000000</v>
          </cell>
          <cell r="J6">
            <v>12.5</v>
          </cell>
        </row>
        <row r="7">
          <cell r="A7">
            <v>5</v>
          </cell>
          <cell r="H7">
            <v>53000000</v>
          </cell>
          <cell r="J7">
            <v>12.5</v>
          </cell>
        </row>
        <row r="8">
          <cell r="A8">
            <v>6</v>
          </cell>
          <cell r="H8">
            <v>13000000</v>
          </cell>
          <cell r="J8">
            <v>12.5</v>
          </cell>
        </row>
        <row r="9">
          <cell r="A9">
            <v>7</v>
          </cell>
          <cell r="H9">
            <v>344356305.94</v>
          </cell>
          <cell r="J9">
            <v>13.00819455599135</v>
          </cell>
        </row>
        <row r="10">
          <cell r="A10">
            <v>9</v>
          </cell>
          <cell r="H10">
            <v>302000000</v>
          </cell>
          <cell r="J10">
            <v>10.513245033112582</v>
          </cell>
        </row>
        <row r="11">
          <cell r="A11">
            <v>12</v>
          </cell>
          <cell r="H11">
            <v>442800000</v>
          </cell>
          <cell r="J11">
            <v>11.751919602529359</v>
          </cell>
        </row>
        <row r="12">
          <cell r="A12">
            <v>13</v>
          </cell>
          <cell r="H12">
            <v>382800000</v>
          </cell>
          <cell r="J12">
            <v>13.659221525600836</v>
          </cell>
        </row>
        <row r="13">
          <cell r="A13">
            <v>14</v>
          </cell>
          <cell r="H13">
            <v>271526026.13</v>
          </cell>
          <cell r="J13">
            <v>11.635441992998464</v>
          </cell>
        </row>
        <row r="14">
          <cell r="A14">
            <v>15</v>
          </cell>
          <cell r="H14">
            <v>24100000</v>
          </cell>
          <cell r="J14">
            <v>11.25</v>
          </cell>
        </row>
        <row r="15">
          <cell r="A15">
            <v>16</v>
          </cell>
          <cell r="H15">
            <v>3700000</v>
          </cell>
          <cell r="J15">
            <v>11.25</v>
          </cell>
        </row>
        <row r="16">
          <cell r="A16">
            <v>19</v>
          </cell>
          <cell r="H16">
            <v>0</v>
          </cell>
          <cell r="J16" t="str">
            <v xml:space="preserve"> </v>
          </cell>
        </row>
        <row r="17">
          <cell r="A17">
            <v>20</v>
          </cell>
          <cell r="H17">
            <v>0</v>
          </cell>
          <cell r="J17" t="str">
            <v xml:space="preserve"> </v>
          </cell>
        </row>
        <row r="18">
          <cell r="A18">
            <v>21</v>
          </cell>
          <cell r="H18">
            <v>194196888</v>
          </cell>
          <cell r="J18">
            <v>12.5</v>
          </cell>
        </row>
        <row r="19">
          <cell r="A19">
            <v>22</v>
          </cell>
          <cell r="H19">
            <v>0</v>
          </cell>
          <cell r="J19" t="str">
            <v xml:space="preserve"> </v>
          </cell>
        </row>
        <row r="20">
          <cell r="A20">
            <v>23</v>
          </cell>
          <cell r="H20">
            <v>1049750000</v>
          </cell>
          <cell r="J20">
            <v>5</v>
          </cell>
        </row>
        <row r="21">
          <cell r="H21">
            <v>0</v>
          </cell>
          <cell r="J21" t="str">
            <v xml:space="preserve"> </v>
          </cell>
        </row>
        <row r="22">
          <cell r="H22">
            <v>81100000</v>
          </cell>
          <cell r="J22">
            <v>10.5</v>
          </cell>
        </row>
        <row r="23">
          <cell r="H23">
            <v>5600000</v>
          </cell>
          <cell r="J23">
            <v>10.5</v>
          </cell>
        </row>
        <row r="24">
          <cell r="H24">
            <v>42900000</v>
          </cell>
          <cell r="J24">
            <v>10.5</v>
          </cell>
        </row>
      </sheetData>
      <sheetData sheetId="6">
        <row r="5">
          <cell r="A5">
            <v>3</v>
          </cell>
          <cell r="H5">
            <v>0</v>
          </cell>
          <cell r="J5" t="str">
            <v xml:space="preserve"> </v>
          </cell>
        </row>
        <row r="6">
          <cell r="A6">
            <v>4</v>
          </cell>
          <cell r="H6">
            <v>50000000</v>
          </cell>
          <cell r="J6">
            <v>10.65</v>
          </cell>
        </row>
        <row r="7">
          <cell r="A7">
            <v>5</v>
          </cell>
          <cell r="H7">
            <v>0</v>
          </cell>
          <cell r="J7" t="str">
            <v xml:space="preserve"> </v>
          </cell>
        </row>
        <row r="8">
          <cell r="A8">
            <v>6</v>
          </cell>
          <cell r="H8">
            <v>0</v>
          </cell>
          <cell r="J8" t="str">
            <v xml:space="preserve"> </v>
          </cell>
        </row>
        <row r="9">
          <cell r="A9">
            <v>7</v>
          </cell>
          <cell r="H9">
            <v>0</v>
          </cell>
          <cell r="J9" t="str">
            <v xml:space="preserve"> </v>
          </cell>
        </row>
        <row r="10">
          <cell r="A10">
            <v>10</v>
          </cell>
          <cell r="H10">
            <v>0</v>
          </cell>
          <cell r="J10" t="str">
            <v xml:space="preserve"> </v>
          </cell>
        </row>
        <row r="11">
          <cell r="A11">
            <v>11</v>
          </cell>
          <cell r="H11">
            <v>0</v>
          </cell>
          <cell r="J11" t="str">
            <v xml:space="preserve"> </v>
          </cell>
        </row>
        <row r="12">
          <cell r="A12">
            <v>12</v>
          </cell>
          <cell r="H12">
            <v>0</v>
          </cell>
          <cell r="J12" t="str">
            <v xml:space="preserve"> </v>
          </cell>
        </row>
        <row r="13">
          <cell r="A13">
            <v>13</v>
          </cell>
          <cell r="H13">
            <v>23400000</v>
          </cell>
          <cell r="J13">
            <v>11.7</v>
          </cell>
        </row>
        <row r="14">
          <cell r="A14">
            <v>14</v>
          </cell>
          <cell r="H14">
            <v>14800000</v>
          </cell>
          <cell r="J14">
            <v>8</v>
          </cell>
        </row>
        <row r="15">
          <cell r="A15">
            <v>17</v>
          </cell>
          <cell r="H15">
            <v>156800000</v>
          </cell>
          <cell r="J15">
            <v>11.557653061224491</v>
          </cell>
        </row>
        <row r="16">
          <cell r="A16">
            <v>18</v>
          </cell>
          <cell r="H16">
            <v>150000000</v>
          </cell>
          <cell r="J16">
            <v>8.65</v>
          </cell>
        </row>
        <row r="17">
          <cell r="A17">
            <v>19</v>
          </cell>
          <cell r="H17">
            <v>0</v>
          </cell>
          <cell r="J17" t="str">
            <v xml:space="preserve"> </v>
          </cell>
        </row>
        <row r="18">
          <cell r="A18">
            <v>20</v>
          </cell>
          <cell r="H18">
            <v>0</v>
          </cell>
          <cell r="J18" t="str">
            <v xml:space="preserve"> </v>
          </cell>
        </row>
        <row r="19">
          <cell r="A19">
            <v>21</v>
          </cell>
          <cell r="H19">
            <v>0</v>
          </cell>
          <cell r="J19" t="str">
            <v xml:space="preserve"> </v>
          </cell>
        </row>
        <row r="20">
          <cell r="A20">
            <v>24</v>
          </cell>
          <cell r="H20">
            <v>0</v>
          </cell>
          <cell r="J20" t="str">
            <v xml:space="preserve"> </v>
          </cell>
        </row>
        <row r="21">
          <cell r="A21">
            <v>25</v>
          </cell>
          <cell r="H21">
            <v>0</v>
          </cell>
          <cell r="J21" t="str">
            <v xml:space="preserve"> </v>
          </cell>
        </row>
        <row r="22">
          <cell r="A22">
            <v>26</v>
          </cell>
          <cell r="H22">
            <v>0</v>
          </cell>
          <cell r="J22" t="str">
            <v xml:space="preserve"> </v>
          </cell>
        </row>
        <row r="23">
          <cell r="A23">
            <v>27</v>
          </cell>
          <cell r="H23">
            <v>0</v>
          </cell>
          <cell r="J23" t="str">
            <v xml:space="preserve"> </v>
          </cell>
        </row>
        <row r="24">
          <cell r="A24">
            <v>28</v>
          </cell>
          <cell r="H24">
            <v>0</v>
          </cell>
          <cell r="J24" t="str">
            <v xml:space="preserve"> </v>
          </cell>
        </row>
        <row r="25">
          <cell r="A25">
            <v>31</v>
          </cell>
          <cell r="H25">
            <v>200000000</v>
          </cell>
          <cell r="J25">
            <v>9.375</v>
          </cell>
        </row>
      </sheetData>
      <sheetData sheetId="7">
        <row r="5">
          <cell r="A5">
            <v>1</v>
          </cell>
          <cell r="H5">
            <v>0</v>
          </cell>
          <cell r="J5" t="str">
            <v xml:space="preserve"> </v>
          </cell>
        </row>
        <row r="6">
          <cell r="A6">
            <v>2</v>
          </cell>
          <cell r="H6">
            <v>0</v>
          </cell>
          <cell r="J6" t="str">
            <v xml:space="preserve"> </v>
          </cell>
        </row>
        <row r="7">
          <cell r="A7">
            <v>3</v>
          </cell>
          <cell r="H7">
            <v>0</v>
          </cell>
          <cell r="J7" t="str">
            <v xml:space="preserve"> </v>
          </cell>
        </row>
        <row r="8">
          <cell r="A8">
            <v>4</v>
          </cell>
          <cell r="H8">
            <v>0</v>
          </cell>
          <cell r="J8" t="str">
            <v xml:space="preserve"> </v>
          </cell>
        </row>
        <row r="9">
          <cell r="A9">
            <v>7</v>
          </cell>
          <cell r="H9">
            <v>0</v>
          </cell>
          <cell r="J9" t="str">
            <v xml:space="preserve"> </v>
          </cell>
        </row>
        <row r="10">
          <cell r="A10">
            <v>8</v>
          </cell>
          <cell r="H10">
            <v>0</v>
          </cell>
          <cell r="J10" t="str">
            <v xml:space="preserve"> </v>
          </cell>
        </row>
        <row r="11">
          <cell r="A11">
            <v>9</v>
          </cell>
          <cell r="H11">
            <v>0</v>
          </cell>
          <cell r="J11" t="str">
            <v xml:space="preserve"> </v>
          </cell>
        </row>
        <row r="12">
          <cell r="A12">
            <v>10</v>
          </cell>
          <cell r="H12">
            <v>150000000</v>
          </cell>
          <cell r="J12">
            <v>8</v>
          </cell>
        </row>
        <row r="13">
          <cell r="A13">
            <v>11</v>
          </cell>
          <cell r="H13">
            <v>115000000</v>
          </cell>
          <cell r="J13">
            <v>8.25</v>
          </cell>
        </row>
        <row r="14">
          <cell r="A14">
            <v>14</v>
          </cell>
          <cell r="H14">
            <v>104500000</v>
          </cell>
          <cell r="J14">
            <v>8.25</v>
          </cell>
        </row>
        <row r="15">
          <cell r="A15">
            <v>15</v>
          </cell>
          <cell r="H15">
            <v>0</v>
          </cell>
          <cell r="J15" t="str">
            <v xml:space="preserve"> </v>
          </cell>
        </row>
        <row r="16">
          <cell r="H16">
            <v>0</v>
          </cell>
          <cell r="J16" t="str">
            <v xml:space="preserve"> </v>
          </cell>
        </row>
        <row r="17">
          <cell r="H17">
            <v>0</v>
          </cell>
          <cell r="J17" t="str">
            <v xml:space="preserve"> </v>
          </cell>
        </row>
        <row r="18">
          <cell r="H18">
            <v>100000000</v>
          </cell>
          <cell r="J18">
            <v>8.25</v>
          </cell>
        </row>
        <row r="19">
          <cell r="H19">
            <v>0</v>
          </cell>
          <cell r="J19" t="str">
            <v xml:space="preserve"> </v>
          </cell>
        </row>
        <row r="20">
          <cell r="H20">
            <v>48300000</v>
          </cell>
          <cell r="J20">
            <v>9.5</v>
          </cell>
        </row>
        <row r="21">
          <cell r="H21">
            <v>25300000</v>
          </cell>
          <cell r="J21">
            <v>9.5</v>
          </cell>
        </row>
        <row r="22">
          <cell r="H22">
            <v>25400000</v>
          </cell>
          <cell r="J22">
            <v>9.5</v>
          </cell>
        </row>
        <row r="23">
          <cell r="H23">
            <v>28200000</v>
          </cell>
          <cell r="J23">
            <v>9.5</v>
          </cell>
        </row>
        <row r="24">
          <cell r="H24">
            <v>169000000</v>
          </cell>
          <cell r="J24">
            <v>9.9437869822485201</v>
          </cell>
        </row>
        <row r="25">
          <cell r="H25">
            <v>2019000000</v>
          </cell>
          <cell r="J25">
            <v>7.7664685487865279</v>
          </cell>
        </row>
      </sheetData>
      <sheetData sheetId="8">
        <row r="5">
          <cell r="A5">
            <v>1</v>
          </cell>
          <cell r="H5">
            <v>200000000</v>
          </cell>
          <cell r="J5">
            <v>8.25</v>
          </cell>
        </row>
        <row r="6">
          <cell r="A6">
            <v>4</v>
          </cell>
          <cell r="H6">
            <v>514400000</v>
          </cell>
          <cell r="J6">
            <v>7.5279937791601865</v>
          </cell>
        </row>
        <row r="7">
          <cell r="A7">
            <v>5</v>
          </cell>
          <cell r="H7">
            <v>12268204.310000001</v>
          </cell>
          <cell r="J7">
            <v>8.5</v>
          </cell>
        </row>
        <row r="8">
          <cell r="A8">
            <v>6</v>
          </cell>
          <cell r="H8">
            <v>10900000</v>
          </cell>
          <cell r="J8">
            <v>8.5</v>
          </cell>
        </row>
        <row r="9">
          <cell r="A9">
            <v>7</v>
          </cell>
          <cell r="H9">
            <v>0</v>
          </cell>
          <cell r="J9" t="str">
            <v xml:space="preserve"> </v>
          </cell>
        </row>
        <row r="10">
          <cell r="A10">
            <v>8</v>
          </cell>
          <cell r="H10">
            <v>0</v>
          </cell>
          <cell r="J10" t="str">
            <v xml:space="preserve"> </v>
          </cell>
        </row>
        <row r="11">
          <cell r="A11">
            <v>11</v>
          </cell>
          <cell r="H11">
            <v>70000000</v>
          </cell>
          <cell r="J11">
            <v>11</v>
          </cell>
        </row>
        <row r="12">
          <cell r="A12">
            <v>12</v>
          </cell>
          <cell r="H12">
            <v>102900000</v>
          </cell>
          <cell r="J12">
            <v>10.928571428571429</v>
          </cell>
        </row>
        <row r="13">
          <cell r="A13">
            <v>13</v>
          </cell>
          <cell r="H13">
            <v>0</v>
          </cell>
          <cell r="J13" t="str">
            <v xml:space="preserve"> </v>
          </cell>
        </row>
        <row r="14">
          <cell r="A14">
            <v>14</v>
          </cell>
          <cell r="H14">
            <v>7300000</v>
          </cell>
          <cell r="J14">
            <v>9.5</v>
          </cell>
        </row>
        <row r="15">
          <cell r="A15">
            <v>15</v>
          </cell>
          <cell r="H15">
            <v>0</v>
          </cell>
          <cell r="J15" t="str">
            <v xml:space="preserve"> </v>
          </cell>
        </row>
        <row r="16">
          <cell r="A16">
            <v>18</v>
          </cell>
          <cell r="H16">
            <v>0</v>
          </cell>
          <cell r="J16" t="str">
            <v xml:space="preserve"> </v>
          </cell>
        </row>
        <row r="17">
          <cell r="A17">
            <v>19</v>
          </cell>
          <cell r="H17">
            <v>0</v>
          </cell>
          <cell r="J17" t="str">
            <v xml:space="preserve"> </v>
          </cell>
        </row>
        <row r="18">
          <cell r="A18">
            <v>20</v>
          </cell>
          <cell r="H18">
            <v>0</v>
          </cell>
          <cell r="J18" t="str">
            <v xml:space="preserve"> </v>
          </cell>
        </row>
        <row r="19">
          <cell r="A19">
            <v>21</v>
          </cell>
          <cell r="H19">
            <v>0</v>
          </cell>
          <cell r="J19" t="str">
            <v xml:space="preserve"> </v>
          </cell>
        </row>
        <row r="20">
          <cell r="A20">
            <v>22</v>
          </cell>
          <cell r="H20">
            <v>25000000</v>
          </cell>
          <cell r="J20">
            <v>10</v>
          </cell>
        </row>
        <row r="21">
          <cell r="A21">
            <v>25</v>
          </cell>
          <cell r="H21">
            <v>25000000</v>
          </cell>
          <cell r="J21">
            <v>10</v>
          </cell>
        </row>
        <row r="22">
          <cell r="A22">
            <v>26</v>
          </cell>
          <cell r="H22">
            <v>309500000</v>
          </cell>
          <cell r="J22">
            <v>11.163166397415186</v>
          </cell>
        </row>
        <row r="23">
          <cell r="A23">
            <v>27</v>
          </cell>
          <cell r="H23">
            <v>12700000</v>
          </cell>
          <cell r="J23">
            <v>10</v>
          </cell>
        </row>
        <row r="24">
          <cell r="A24">
            <v>28</v>
          </cell>
          <cell r="H24">
            <v>12800000</v>
          </cell>
          <cell r="J24">
            <v>10</v>
          </cell>
        </row>
        <row r="25">
          <cell r="A25">
            <v>29</v>
          </cell>
          <cell r="H25">
            <v>437800000</v>
          </cell>
          <cell r="J25">
            <v>11.2</v>
          </cell>
        </row>
      </sheetData>
      <sheetData sheetId="9">
        <row r="5">
          <cell r="A5">
            <v>2</v>
          </cell>
          <cell r="H5">
            <v>85400000</v>
          </cell>
          <cell r="J5">
            <v>11</v>
          </cell>
        </row>
        <row r="6">
          <cell r="A6">
            <v>3</v>
          </cell>
          <cell r="H6">
            <v>2024000000</v>
          </cell>
          <cell r="J6">
            <v>7.7617341897233203</v>
          </cell>
        </row>
        <row r="7">
          <cell r="A7">
            <v>4</v>
          </cell>
          <cell r="H7">
            <v>369409973.76999998</v>
          </cell>
          <cell r="J7">
            <v>11.188413956568848</v>
          </cell>
        </row>
        <row r="8">
          <cell r="A8">
            <v>5</v>
          </cell>
          <cell r="H8">
            <v>17100000</v>
          </cell>
          <cell r="J8">
            <v>11</v>
          </cell>
        </row>
        <row r="9">
          <cell r="A9">
            <v>6</v>
          </cell>
          <cell r="H9">
            <v>201000000</v>
          </cell>
          <cell r="J9">
            <v>11</v>
          </cell>
        </row>
        <row r="10">
          <cell r="A10">
            <v>9</v>
          </cell>
          <cell r="H10">
            <v>539109973.76999998</v>
          </cell>
          <cell r="J10">
            <v>11.282693698032045</v>
          </cell>
        </row>
        <row r="11">
          <cell r="A11">
            <v>10</v>
          </cell>
          <cell r="H11">
            <v>31100000</v>
          </cell>
          <cell r="J11">
            <v>11</v>
          </cell>
        </row>
        <row r="12">
          <cell r="A12">
            <v>11</v>
          </cell>
          <cell r="H12">
            <v>31100000</v>
          </cell>
          <cell r="J12">
            <v>11</v>
          </cell>
        </row>
        <row r="13">
          <cell r="A13">
            <v>12</v>
          </cell>
          <cell r="H13">
            <v>27300000</v>
          </cell>
          <cell r="J13">
            <v>11</v>
          </cell>
        </row>
        <row r="14">
          <cell r="A14">
            <v>13</v>
          </cell>
          <cell r="H14">
            <v>27300000</v>
          </cell>
          <cell r="J14">
            <v>11</v>
          </cell>
        </row>
        <row r="15">
          <cell r="A15">
            <v>16</v>
          </cell>
          <cell r="H15">
            <v>730100000</v>
          </cell>
          <cell r="J15">
            <v>11.09587727708533</v>
          </cell>
        </row>
        <row r="16">
          <cell r="A16">
            <v>17</v>
          </cell>
          <cell r="H16">
            <v>31600000</v>
          </cell>
          <cell r="J16">
            <v>11</v>
          </cell>
        </row>
        <row r="17">
          <cell r="A17">
            <v>18</v>
          </cell>
          <cell r="H17">
            <v>31600000</v>
          </cell>
          <cell r="J17">
            <v>11</v>
          </cell>
        </row>
        <row r="18">
          <cell r="A18">
            <v>19</v>
          </cell>
          <cell r="H18">
            <v>46600000</v>
          </cell>
          <cell r="J18">
            <v>10.313304721030043</v>
          </cell>
        </row>
        <row r="19">
          <cell r="A19">
            <v>20</v>
          </cell>
          <cell r="H19">
            <v>7600000</v>
          </cell>
          <cell r="J19">
            <v>11</v>
          </cell>
        </row>
        <row r="20">
          <cell r="A20">
            <v>23</v>
          </cell>
          <cell r="H20">
            <v>427599900</v>
          </cell>
          <cell r="J20">
            <v>11.294667912691279</v>
          </cell>
        </row>
        <row r="21">
          <cell r="A21">
            <v>24</v>
          </cell>
          <cell r="H21">
            <v>7600000</v>
          </cell>
          <cell r="J21">
            <v>11</v>
          </cell>
        </row>
        <row r="22">
          <cell r="A22">
            <v>25</v>
          </cell>
          <cell r="H22">
            <v>7600000</v>
          </cell>
          <cell r="J22">
            <v>11</v>
          </cell>
        </row>
        <row r="23">
          <cell r="A23">
            <v>26</v>
          </cell>
          <cell r="H23">
            <v>71000000</v>
          </cell>
          <cell r="J23">
            <v>11</v>
          </cell>
        </row>
        <row r="24">
          <cell r="A24">
            <v>27</v>
          </cell>
          <cell r="H24">
            <v>0</v>
          </cell>
          <cell r="J24" t="str">
            <v xml:space="preserve"> </v>
          </cell>
        </row>
        <row r="25">
          <cell r="A25">
            <v>30</v>
          </cell>
          <cell r="H25">
            <v>0</v>
          </cell>
          <cell r="J25" t="str">
            <v xml:space="preserve"> </v>
          </cell>
        </row>
        <row r="26">
          <cell r="A26">
            <v>31</v>
          </cell>
          <cell r="H26">
            <v>36400000</v>
          </cell>
          <cell r="J26">
            <v>10.76</v>
          </cell>
        </row>
      </sheetData>
      <sheetData sheetId="10">
        <row r="5">
          <cell r="A5">
            <v>1</v>
          </cell>
          <cell r="H5">
            <v>14900000</v>
          </cell>
          <cell r="J5">
            <v>10.76</v>
          </cell>
        </row>
        <row r="6">
          <cell r="A6">
            <v>2</v>
          </cell>
          <cell r="H6">
            <v>15400000</v>
          </cell>
          <cell r="J6">
            <v>10</v>
          </cell>
        </row>
        <row r="7">
          <cell r="A7">
            <v>3</v>
          </cell>
          <cell r="H7">
            <v>0</v>
          </cell>
          <cell r="J7" t="str">
            <v xml:space="preserve"> </v>
          </cell>
        </row>
        <row r="8">
          <cell r="A8">
            <v>7</v>
          </cell>
          <cell r="H8">
            <v>11500000</v>
          </cell>
          <cell r="J8">
            <v>9.5</v>
          </cell>
        </row>
        <row r="9">
          <cell r="A9">
            <v>8</v>
          </cell>
          <cell r="H9">
            <v>6000000</v>
          </cell>
          <cell r="J9">
            <v>9.5</v>
          </cell>
        </row>
        <row r="10">
          <cell r="A10">
            <v>9</v>
          </cell>
          <cell r="H10">
            <v>0</v>
          </cell>
          <cell r="J10" t="str">
            <v xml:space="preserve"> </v>
          </cell>
        </row>
        <row r="11">
          <cell r="A11">
            <v>10</v>
          </cell>
          <cell r="H11">
            <v>50000000</v>
          </cell>
          <cell r="J11">
            <v>10.6</v>
          </cell>
        </row>
        <row r="12">
          <cell r="A12">
            <v>13</v>
          </cell>
          <cell r="H12">
            <v>0</v>
          </cell>
          <cell r="J12" t="str">
            <v xml:space="preserve"> </v>
          </cell>
        </row>
        <row r="13">
          <cell r="A13">
            <v>14</v>
          </cell>
          <cell r="H13">
            <v>22900000</v>
          </cell>
          <cell r="J13">
            <v>10</v>
          </cell>
        </row>
        <row r="14">
          <cell r="A14">
            <v>15</v>
          </cell>
          <cell r="H14">
            <v>23700000</v>
          </cell>
          <cell r="J14">
            <v>10</v>
          </cell>
        </row>
        <row r="15">
          <cell r="A15">
            <v>16</v>
          </cell>
          <cell r="H15">
            <v>10800000</v>
          </cell>
          <cell r="J15">
            <v>10</v>
          </cell>
        </row>
        <row r="16">
          <cell r="A16">
            <v>17</v>
          </cell>
          <cell r="H16">
            <v>19400000</v>
          </cell>
          <cell r="J16">
            <v>10</v>
          </cell>
        </row>
        <row r="17">
          <cell r="A17">
            <v>20</v>
          </cell>
          <cell r="H17">
            <v>29400000</v>
          </cell>
          <cell r="J17">
            <v>9.6598639455782305</v>
          </cell>
        </row>
        <row r="18">
          <cell r="A18">
            <v>21</v>
          </cell>
          <cell r="H18">
            <v>19400000</v>
          </cell>
          <cell r="J18">
            <v>10</v>
          </cell>
        </row>
        <row r="19">
          <cell r="A19">
            <v>22</v>
          </cell>
          <cell r="H19">
            <v>19400000</v>
          </cell>
          <cell r="J19">
            <v>11.541237113402062</v>
          </cell>
        </row>
        <row r="20">
          <cell r="A20">
            <v>23</v>
          </cell>
          <cell r="H20">
            <v>4200000</v>
          </cell>
          <cell r="J20">
            <v>10</v>
          </cell>
        </row>
        <row r="21">
          <cell r="A21">
            <v>24</v>
          </cell>
          <cell r="H21">
            <v>227709773.76999998</v>
          </cell>
          <cell r="J21">
            <v>10.869570815919396</v>
          </cell>
        </row>
        <row r="22">
          <cell r="A22">
            <v>27</v>
          </cell>
          <cell r="H22">
            <v>30000000</v>
          </cell>
          <cell r="J22">
            <v>9.3333333333333339</v>
          </cell>
        </row>
        <row r="23">
          <cell r="A23">
            <v>28</v>
          </cell>
          <cell r="H23">
            <v>10200000</v>
          </cell>
          <cell r="J23">
            <v>10</v>
          </cell>
        </row>
        <row r="24">
          <cell r="A24">
            <v>29</v>
          </cell>
          <cell r="H24">
            <v>11300000</v>
          </cell>
          <cell r="J24">
            <v>10</v>
          </cell>
        </row>
        <row r="25">
          <cell r="A25">
            <v>30</v>
          </cell>
          <cell r="H25">
            <v>27800000</v>
          </cell>
          <cell r="J25">
            <v>10</v>
          </cell>
        </row>
      </sheetData>
      <sheetData sheetId="11">
        <row r="5">
          <cell r="A5">
            <v>1</v>
          </cell>
          <cell r="H5">
            <v>30900000</v>
          </cell>
          <cell r="J5">
            <v>10</v>
          </cell>
        </row>
        <row r="6">
          <cell r="A6">
            <v>4</v>
          </cell>
          <cell r="H6">
            <v>38400000</v>
          </cell>
          <cell r="J6">
            <v>10</v>
          </cell>
        </row>
        <row r="7">
          <cell r="A7">
            <v>5</v>
          </cell>
          <cell r="H7">
            <v>48300000</v>
          </cell>
          <cell r="J7">
            <v>10</v>
          </cell>
        </row>
        <row r="8">
          <cell r="A8">
            <v>6</v>
          </cell>
          <cell r="H8">
            <v>48300000</v>
          </cell>
          <cell r="J8">
            <v>10</v>
          </cell>
        </row>
        <row r="9">
          <cell r="A9">
            <v>7</v>
          </cell>
          <cell r="H9">
            <v>57600000</v>
          </cell>
          <cell r="J9">
            <v>10</v>
          </cell>
        </row>
        <row r="10">
          <cell r="A10">
            <v>8</v>
          </cell>
          <cell r="H10">
            <v>52200000</v>
          </cell>
          <cell r="J10">
            <v>10</v>
          </cell>
        </row>
        <row r="11">
          <cell r="A11">
            <v>11</v>
          </cell>
          <cell r="H11">
            <v>151800000</v>
          </cell>
          <cell r="J11">
            <v>10</v>
          </cell>
        </row>
        <row r="12">
          <cell r="A12">
            <v>12</v>
          </cell>
          <cell r="H12">
            <v>31500000</v>
          </cell>
          <cell r="J12">
            <v>10</v>
          </cell>
        </row>
        <row r="13">
          <cell r="A13">
            <v>13</v>
          </cell>
          <cell r="H13">
            <v>50000000</v>
          </cell>
          <cell r="J13">
            <v>10</v>
          </cell>
        </row>
        <row r="14">
          <cell r="A14">
            <v>14</v>
          </cell>
          <cell r="H14">
            <v>0</v>
          </cell>
          <cell r="J14" t="str">
            <v xml:space="preserve"> </v>
          </cell>
        </row>
        <row r="15">
          <cell r="A15">
            <v>15</v>
          </cell>
          <cell r="H15">
            <v>0</v>
          </cell>
          <cell r="J15" t="str">
            <v xml:space="preserve"> </v>
          </cell>
        </row>
        <row r="16">
          <cell r="A16">
            <v>18</v>
          </cell>
          <cell r="H16">
            <v>0</v>
          </cell>
          <cell r="J16" t="str">
            <v xml:space="preserve"> </v>
          </cell>
        </row>
        <row r="17">
          <cell r="A17">
            <v>19</v>
          </cell>
          <cell r="H17">
            <v>369473974.91999996</v>
          </cell>
          <cell r="J17">
            <v>10</v>
          </cell>
        </row>
        <row r="18">
          <cell r="A18">
            <v>20</v>
          </cell>
          <cell r="H18">
            <v>127600000</v>
          </cell>
          <cell r="J18">
            <v>9.6630094043887151</v>
          </cell>
        </row>
        <row r="19">
          <cell r="A19">
            <v>21</v>
          </cell>
          <cell r="H19">
            <v>77900000</v>
          </cell>
          <cell r="J19">
            <v>9.6919127086007695</v>
          </cell>
        </row>
        <row r="20">
          <cell r="A20">
            <v>22</v>
          </cell>
          <cell r="H20">
            <v>176500000</v>
          </cell>
          <cell r="J20">
            <v>9.5750708215297458</v>
          </cell>
        </row>
        <row r="21">
          <cell r="A21">
            <v>26</v>
          </cell>
          <cell r="H21">
            <v>65500000</v>
          </cell>
          <cell r="J21">
            <v>10</v>
          </cell>
        </row>
        <row r="22">
          <cell r="A22">
            <v>27</v>
          </cell>
          <cell r="H22">
            <v>179000000</v>
          </cell>
          <cell r="J22">
            <v>10</v>
          </cell>
        </row>
        <row r="23">
          <cell r="A23">
            <v>28</v>
          </cell>
          <cell r="H23">
            <v>234700000</v>
          </cell>
          <cell r="J23">
            <v>10</v>
          </cell>
        </row>
        <row r="24">
          <cell r="A24">
            <v>29</v>
          </cell>
          <cell r="H24">
            <v>90200000</v>
          </cell>
          <cell r="J24">
            <v>10</v>
          </cell>
        </row>
      </sheetData>
      <sheetData sheetId="12">
        <row r="85">
          <cell r="H85">
            <v>525</v>
          </cell>
          <cell r="I85">
            <v>6460</v>
          </cell>
        </row>
        <row r="86">
          <cell r="H86">
            <v>3126.05</v>
          </cell>
          <cell r="I86">
            <v>38109.5625</v>
          </cell>
        </row>
        <row r="87">
          <cell r="H87">
            <v>2730.1</v>
          </cell>
          <cell r="I87">
            <v>31194.5</v>
          </cell>
        </row>
        <row r="88">
          <cell r="H88">
            <v>3970.9213204100001</v>
          </cell>
          <cell r="I88">
            <v>47237.916505125002</v>
          </cell>
        </row>
        <row r="89">
          <cell r="H89">
            <v>3048.6754922999999</v>
          </cell>
          <cell r="I89">
            <v>33077.893653749998</v>
          </cell>
        </row>
        <row r="90">
          <cell r="H90">
            <v>4184.62922007</v>
          </cell>
          <cell r="I90">
            <v>42571.640250875003</v>
          </cell>
        </row>
        <row r="91">
          <cell r="H91">
            <v>595</v>
          </cell>
          <cell r="I91">
            <v>5909.42</v>
          </cell>
        </row>
        <row r="92">
          <cell r="H92">
            <v>2784.7</v>
          </cell>
          <cell r="I92">
            <v>22405.275000000001</v>
          </cell>
        </row>
        <row r="93">
          <cell r="H93">
            <v>1740.5682043100001</v>
          </cell>
          <cell r="I93">
            <v>16796.589736635</v>
          </cell>
        </row>
        <row r="94">
          <cell r="H94">
            <v>4750.5198475400002</v>
          </cell>
          <cell r="I94">
            <v>46078.737279825</v>
          </cell>
        </row>
        <row r="95">
          <cell r="H95">
            <v>554.00977376999992</v>
          </cell>
          <cell r="I95">
            <v>5770.581511469999</v>
          </cell>
        </row>
        <row r="96">
          <cell r="H96">
            <v>1829.8739749200001</v>
          </cell>
          <cell r="I96">
            <v>18156.739749200002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Ops. Interbancarias"/>
    </sheetNames>
    <sheetDataSet>
      <sheetData sheetId="0">
        <row r="5">
          <cell r="A5">
            <v>2</v>
          </cell>
          <cell r="H5">
            <v>84400000</v>
          </cell>
          <cell r="J5">
            <v>9.5</v>
          </cell>
        </row>
        <row r="6">
          <cell r="A6">
            <v>3</v>
          </cell>
          <cell r="H6">
            <v>623200000</v>
          </cell>
          <cell r="J6">
            <v>9.5481386392811292</v>
          </cell>
        </row>
        <row r="7">
          <cell r="A7">
            <v>4</v>
          </cell>
          <cell r="H7">
            <v>840591870.87</v>
          </cell>
          <cell r="J7">
            <v>5.5181966302138621</v>
          </cell>
        </row>
        <row r="8">
          <cell r="A8">
            <v>5</v>
          </cell>
          <cell r="H8">
            <v>471800000</v>
          </cell>
          <cell r="J8">
            <v>5.610322170411191</v>
          </cell>
        </row>
        <row r="9">
          <cell r="A9">
            <v>8</v>
          </cell>
          <cell r="H9">
            <v>0</v>
          </cell>
          <cell r="J9" t="str">
            <v xml:space="preserve"> </v>
          </cell>
        </row>
        <row r="10">
          <cell r="A10">
            <v>9</v>
          </cell>
          <cell r="H10">
            <v>0</v>
          </cell>
          <cell r="J10" t="str">
            <v xml:space="preserve"> </v>
          </cell>
        </row>
        <row r="11">
          <cell r="A11">
            <v>10</v>
          </cell>
          <cell r="H11">
            <v>16100000</v>
          </cell>
          <cell r="J11">
            <v>5.25</v>
          </cell>
        </row>
        <row r="12">
          <cell r="A12">
            <v>11</v>
          </cell>
          <cell r="H12">
            <v>530000000</v>
          </cell>
          <cell r="J12">
            <v>10</v>
          </cell>
        </row>
        <row r="13">
          <cell r="A13">
            <v>12</v>
          </cell>
          <cell r="H13">
            <v>12200000</v>
          </cell>
          <cell r="J13">
            <v>8</v>
          </cell>
        </row>
        <row r="14">
          <cell r="A14">
            <v>15</v>
          </cell>
          <cell r="H14">
            <v>0</v>
          </cell>
          <cell r="J14" t="str">
            <v xml:space="preserve"> </v>
          </cell>
        </row>
        <row r="15">
          <cell r="A15">
            <v>16</v>
          </cell>
          <cell r="H15">
            <v>0</v>
          </cell>
          <cell r="J15" t="str">
            <v xml:space="preserve"> </v>
          </cell>
        </row>
        <row r="16">
          <cell r="A16">
            <v>17</v>
          </cell>
          <cell r="H16">
            <v>215000000</v>
          </cell>
          <cell r="J16">
            <v>10</v>
          </cell>
        </row>
        <row r="17">
          <cell r="A17">
            <v>18</v>
          </cell>
          <cell r="H17">
            <v>786000000</v>
          </cell>
          <cell r="J17">
            <v>10</v>
          </cell>
        </row>
        <row r="18">
          <cell r="A18">
            <v>19</v>
          </cell>
          <cell r="H18">
            <v>0</v>
          </cell>
          <cell r="J18" t="str">
            <v xml:space="preserve"> </v>
          </cell>
        </row>
        <row r="19">
          <cell r="A19">
            <v>22</v>
          </cell>
          <cell r="H19">
            <v>0</v>
          </cell>
          <cell r="J19" t="str">
            <v xml:space="preserve"> </v>
          </cell>
        </row>
        <row r="20">
          <cell r="A20">
            <v>23</v>
          </cell>
          <cell r="H20">
            <v>0</v>
          </cell>
          <cell r="J20" t="str">
            <v xml:space="preserve"> </v>
          </cell>
        </row>
        <row r="21">
          <cell r="A21">
            <v>24</v>
          </cell>
          <cell r="H21">
            <v>0</v>
          </cell>
          <cell r="J21" t="str">
            <v xml:space="preserve"> </v>
          </cell>
        </row>
        <row r="22">
          <cell r="A22">
            <v>25</v>
          </cell>
          <cell r="H22">
            <v>82000000</v>
          </cell>
          <cell r="J22">
            <v>10.914634146341463</v>
          </cell>
        </row>
        <row r="23">
          <cell r="A23">
            <v>26</v>
          </cell>
          <cell r="H23">
            <v>357500000</v>
          </cell>
          <cell r="J23">
            <v>8.895104895104895</v>
          </cell>
        </row>
        <row r="24">
          <cell r="A24">
            <v>30</v>
          </cell>
          <cell r="H24">
            <v>368100000</v>
          </cell>
          <cell r="J24">
            <v>9.7962510187449059</v>
          </cell>
        </row>
        <row r="25">
          <cell r="A25">
            <v>31</v>
          </cell>
          <cell r="H25">
            <v>195800000</v>
          </cell>
          <cell r="J25">
            <v>11.149131767109296</v>
          </cell>
        </row>
      </sheetData>
      <sheetData sheetId="1">
        <row r="5">
          <cell r="A5">
            <v>1</v>
          </cell>
          <cell r="H5">
            <v>65000000</v>
          </cell>
          <cell r="J5">
            <v>10</v>
          </cell>
        </row>
        <row r="6">
          <cell r="A6">
            <v>2</v>
          </cell>
          <cell r="H6">
            <v>340000000</v>
          </cell>
          <cell r="J6">
            <v>9.8529411764705888</v>
          </cell>
        </row>
        <row r="7">
          <cell r="A7">
            <v>5</v>
          </cell>
          <cell r="H7">
            <v>0</v>
          </cell>
          <cell r="J7" t="str">
            <v xml:space="preserve"> </v>
          </cell>
        </row>
        <row r="8">
          <cell r="A8">
            <v>6</v>
          </cell>
          <cell r="H8">
            <v>0</v>
          </cell>
          <cell r="J8" t="str">
            <v xml:space="preserve"> </v>
          </cell>
        </row>
        <row r="9">
          <cell r="A9">
            <v>7</v>
          </cell>
          <cell r="H9">
            <v>200000000</v>
          </cell>
          <cell r="J9">
            <v>9.75</v>
          </cell>
        </row>
        <row r="10">
          <cell r="A10">
            <v>8</v>
          </cell>
          <cell r="H10">
            <v>0</v>
          </cell>
          <cell r="J10" t="str">
            <v xml:space="preserve"> </v>
          </cell>
        </row>
        <row r="11">
          <cell r="A11">
            <v>9</v>
          </cell>
          <cell r="H11">
            <v>53000000</v>
          </cell>
          <cell r="J11">
            <v>10</v>
          </cell>
        </row>
        <row r="12">
          <cell r="A12">
            <v>12</v>
          </cell>
          <cell r="H12">
            <v>114000000</v>
          </cell>
          <cell r="J12">
            <v>10</v>
          </cell>
        </row>
        <row r="13">
          <cell r="A13">
            <v>13</v>
          </cell>
          <cell r="H13">
            <v>360000000</v>
          </cell>
          <cell r="J13">
            <v>9.8680555555555554</v>
          </cell>
        </row>
        <row r="14">
          <cell r="A14">
            <v>14</v>
          </cell>
          <cell r="H14">
            <v>100000000</v>
          </cell>
          <cell r="J14">
            <v>10</v>
          </cell>
        </row>
        <row r="15">
          <cell r="A15">
            <v>15</v>
          </cell>
          <cell r="H15">
            <v>200000000</v>
          </cell>
          <cell r="J15">
            <v>10</v>
          </cell>
        </row>
        <row r="16">
          <cell r="A16">
            <v>16</v>
          </cell>
          <cell r="H16">
            <v>175800000</v>
          </cell>
          <cell r="J16">
            <v>10</v>
          </cell>
        </row>
        <row r="17">
          <cell r="A17">
            <v>19</v>
          </cell>
          <cell r="H17">
            <v>230800000</v>
          </cell>
          <cell r="J17">
            <v>10.487435008665511</v>
          </cell>
        </row>
        <row r="18">
          <cell r="A18">
            <v>20</v>
          </cell>
          <cell r="H18">
            <v>47800000</v>
          </cell>
          <cell r="J18">
            <v>10.726987447698745</v>
          </cell>
        </row>
        <row r="19">
          <cell r="A19">
            <v>21</v>
          </cell>
          <cell r="H19">
            <v>14300000</v>
          </cell>
          <cell r="J19">
            <v>10</v>
          </cell>
        </row>
        <row r="20">
          <cell r="A20">
            <v>22</v>
          </cell>
          <cell r="H20">
            <v>12300000</v>
          </cell>
          <cell r="J20">
            <v>10</v>
          </cell>
        </row>
        <row r="21">
          <cell r="A21">
            <v>23</v>
          </cell>
          <cell r="H21">
            <v>296000000</v>
          </cell>
          <cell r="J21">
            <v>11.5</v>
          </cell>
        </row>
        <row r="22">
          <cell r="A22">
            <v>26</v>
          </cell>
          <cell r="H22">
            <v>442800000</v>
          </cell>
          <cell r="J22">
            <v>11.09349593495935</v>
          </cell>
        </row>
        <row r="23">
          <cell r="A23">
            <v>28</v>
          </cell>
          <cell r="H23">
            <v>0</v>
          </cell>
          <cell r="J23" t="str">
            <v xml:space="preserve"> </v>
          </cell>
        </row>
        <row r="24">
          <cell r="A24">
            <v>29</v>
          </cell>
          <cell r="H24">
            <v>303900000</v>
          </cell>
          <cell r="J24">
            <v>11.380059230009872</v>
          </cell>
        </row>
      </sheetData>
      <sheetData sheetId="2">
        <row r="5">
          <cell r="A5">
            <v>1</v>
          </cell>
          <cell r="H5">
            <v>687700000</v>
          </cell>
          <cell r="J5">
            <v>11.093790897193543</v>
          </cell>
        </row>
        <row r="6">
          <cell r="A6">
            <v>4</v>
          </cell>
          <cell r="H6">
            <v>5799900</v>
          </cell>
          <cell r="J6">
            <v>11</v>
          </cell>
        </row>
        <row r="7">
          <cell r="A7">
            <v>5</v>
          </cell>
          <cell r="H7">
            <v>155700000</v>
          </cell>
          <cell r="J7">
            <v>9.7957610789980727</v>
          </cell>
        </row>
        <row r="8">
          <cell r="A8">
            <v>6</v>
          </cell>
          <cell r="H8">
            <v>16500000</v>
          </cell>
          <cell r="J8">
            <v>7</v>
          </cell>
        </row>
        <row r="9">
          <cell r="A9">
            <v>7</v>
          </cell>
          <cell r="H9">
            <v>2800000</v>
          </cell>
          <cell r="J9">
            <v>11</v>
          </cell>
        </row>
        <row r="10">
          <cell r="A10">
            <v>8</v>
          </cell>
          <cell r="H10">
            <v>119100000</v>
          </cell>
          <cell r="J10">
            <v>8.7741393786733841</v>
          </cell>
        </row>
        <row r="11">
          <cell r="A11">
            <v>11</v>
          </cell>
          <cell r="H11">
            <v>213699900</v>
          </cell>
          <cell r="J11">
            <v>8.9471216411425551</v>
          </cell>
        </row>
        <row r="12">
          <cell r="A12">
            <v>12</v>
          </cell>
          <cell r="H12">
            <v>79300000</v>
          </cell>
          <cell r="J12">
            <v>10</v>
          </cell>
        </row>
        <row r="13">
          <cell r="A13">
            <v>13</v>
          </cell>
          <cell r="H13">
            <v>67200000</v>
          </cell>
          <cell r="J13">
            <v>10</v>
          </cell>
        </row>
        <row r="14">
          <cell r="A14">
            <v>14</v>
          </cell>
          <cell r="H14">
            <v>185400000</v>
          </cell>
          <cell r="J14">
            <v>10</v>
          </cell>
        </row>
        <row r="15">
          <cell r="A15">
            <v>15</v>
          </cell>
          <cell r="H15">
            <v>6500000</v>
          </cell>
          <cell r="J15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9">
          <cell r="H99">
            <v>4582.6918708699995</v>
          </cell>
          <cell r="I99">
            <v>39393.826229220002</v>
          </cell>
        </row>
        <row r="100">
          <cell r="H100">
            <v>2955.7</v>
          </cell>
          <cell r="I100">
            <v>30904.35</v>
          </cell>
        </row>
        <row r="101">
          <cell r="H101">
            <v>1539.6998000000001</v>
          </cell>
          <cell r="I101">
            <v>15705.4979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692"/>
  <sheetViews>
    <sheetView tabSelected="1" zoomScaleNormal="100" workbookViewId="0">
      <pane ySplit="7" topLeftCell="A1677" activePane="bottomLeft" state="frozen"/>
      <selection pane="bottomLeft" activeCell="B1699" sqref="B1699"/>
    </sheetView>
  </sheetViews>
  <sheetFormatPr defaultRowHeight="15" x14ac:dyDescent="0.25"/>
  <cols>
    <col min="1" max="1" width="17.140625" style="2" customWidth="1"/>
    <col min="2" max="2" width="22.5703125" style="6" customWidth="1"/>
    <col min="3" max="3" width="18" hidden="1" customWidth="1"/>
    <col min="4" max="4" width="14.5703125" style="8" customWidth="1"/>
  </cols>
  <sheetData>
    <row r="1" spans="1:4" s="4" customFormat="1" ht="15.75" x14ac:dyDescent="0.25">
      <c r="A1" s="45" t="s">
        <v>13</v>
      </c>
      <c r="B1" s="45"/>
      <c r="C1" s="45"/>
      <c r="D1" s="45"/>
    </row>
    <row r="2" spans="1:4" s="4" customFormat="1" ht="15.75" x14ac:dyDescent="0.25">
      <c r="A2" s="45" t="s">
        <v>14</v>
      </c>
      <c r="B2" s="45"/>
      <c r="C2" s="45"/>
      <c r="D2" s="45"/>
    </row>
    <row r="3" spans="1:4" s="4" customFormat="1" ht="31.5" customHeight="1" x14ac:dyDescent="0.25">
      <c r="A3" s="46" t="s">
        <v>26</v>
      </c>
      <c r="B3" s="46"/>
      <c r="C3" s="46"/>
      <c r="D3" s="46"/>
    </row>
    <row r="4" spans="1:4" s="4" customFormat="1" ht="15.75" x14ac:dyDescent="0.25">
      <c r="A4" s="46" t="s">
        <v>24</v>
      </c>
      <c r="B4" s="46"/>
      <c r="C4" s="46"/>
      <c r="D4" s="46"/>
    </row>
    <row r="5" spans="1:4" s="4" customFormat="1" ht="15.75" x14ac:dyDescent="0.25">
      <c r="A5" s="46" t="s">
        <v>15</v>
      </c>
      <c r="B5" s="46"/>
      <c r="C5" s="46"/>
      <c r="D5" s="46"/>
    </row>
    <row r="7" spans="1:4" x14ac:dyDescent="0.25">
      <c r="A7" s="9" t="s">
        <v>66</v>
      </c>
      <c r="B7" s="9" t="s">
        <v>17</v>
      </c>
      <c r="C7" s="9"/>
      <c r="D7" s="9" t="s">
        <v>67</v>
      </c>
    </row>
    <row r="8" spans="1:4" x14ac:dyDescent="0.25">
      <c r="A8" s="44">
        <v>2018</v>
      </c>
      <c r="B8" s="44"/>
      <c r="C8" s="44"/>
      <c r="D8" s="44"/>
    </row>
    <row r="9" spans="1:4" x14ac:dyDescent="0.25">
      <c r="A9" s="39" t="s">
        <v>1</v>
      </c>
      <c r="B9" s="36">
        <f>SUM(B10:B19)</f>
        <v>435</v>
      </c>
      <c r="C9" s="37"/>
      <c r="D9" s="38">
        <f>(SUMPRODUCT(B10:B19,D10:D19)/SUM(B10:B19))/100</f>
        <v>6.2545977011494253E-2</v>
      </c>
    </row>
    <row r="10" spans="1:4" x14ac:dyDescent="0.25">
      <c r="A10" s="3">
        <v>15</v>
      </c>
      <c r="B10" s="5">
        <v>185</v>
      </c>
      <c r="C10" s="1">
        <v>1108250000</v>
      </c>
      <c r="D10" s="7">
        <v>5.9905405405405405</v>
      </c>
    </row>
    <row r="11" spans="1:4" x14ac:dyDescent="0.25">
      <c r="A11" s="3">
        <v>16</v>
      </c>
      <c r="B11" s="5">
        <v>0</v>
      </c>
      <c r="C11" s="1">
        <v>0</v>
      </c>
      <c r="D11" s="7" t="s">
        <v>0</v>
      </c>
    </row>
    <row r="12" spans="1:4" x14ac:dyDescent="0.25">
      <c r="A12" s="3">
        <v>17</v>
      </c>
      <c r="B12" s="5">
        <v>0</v>
      </c>
      <c r="C12" s="1">
        <v>0</v>
      </c>
      <c r="D12" s="7" t="s">
        <v>0</v>
      </c>
    </row>
    <row r="13" spans="1:4" x14ac:dyDescent="0.25">
      <c r="A13" s="3">
        <v>19</v>
      </c>
      <c r="B13" s="5">
        <v>0</v>
      </c>
      <c r="C13" s="1">
        <v>0</v>
      </c>
      <c r="D13" s="7" t="s">
        <v>0</v>
      </c>
    </row>
    <row r="14" spans="1:4" x14ac:dyDescent="0.25">
      <c r="A14" s="3">
        <v>22</v>
      </c>
      <c r="B14" s="5">
        <v>0</v>
      </c>
      <c r="C14" s="1">
        <v>0</v>
      </c>
      <c r="D14" s="7" t="s">
        <v>0</v>
      </c>
    </row>
    <row r="15" spans="1:4" x14ac:dyDescent="0.25">
      <c r="A15" s="3">
        <v>23</v>
      </c>
      <c r="B15" s="5">
        <v>0</v>
      </c>
      <c r="C15" s="1">
        <v>0</v>
      </c>
      <c r="D15" s="7" t="s">
        <v>0</v>
      </c>
    </row>
    <row r="16" spans="1:4" x14ac:dyDescent="0.25">
      <c r="A16" s="3">
        <v>24</v>
      </c>
      <c r="B16" s="5">
        <v>250</v>
      </c>
      <c r="C16" s="1">
        <v>1612500000</v>
      </c>
      <c r="D16" s="7">
        <v>6.45</v>
      </c>
    </row>
    <row r="17" spans="1:4" x14ac:dyDescent="0.25">
      <c r="A17" s="3">
        <v>26</v>
      </c>
      <c r="B17" s="5">
        <v>0</v>
      </c>
      <c r="C17" s="1">
        <v>0</v>
      </c>
      <c r="D17" s="7" t="s">
        <v>0</v>
      </c>
    </row>
    <row r="18" spans="1:4" x14ac:dyDescent="0.25">
      <c r="A18" s="3">
        <v>30</v>
      </c>
      <c r="B18" s="5">
        <v>0</v>
      </c>
      <c r="C18" s="1">
        <v>0</v>
      </c>
      <c r="D18" s="7" t="s">
        <v>0</v>
      </c>
    </row>
    <row r="19" spans="1:4" x14ac:dyDescent="0.25">
      <c r="A19" s="3">
        <v>31</v>
      </c>
      <c r="B19" s="5">
        <v>0</v>
      </c>
      <c r="C19" s="1">
        <v>0</v>
      </c>
      <c r="D19" s="7" t="s">
        <v>0</v>
      </c>
    </row>
    <row r="20" spans="1:4" x14ac:dyDescent="0.25">
      <c r="A20" s="39" t="s">
        <v>2</v>
      </c>
      <c r="B20" s="36">
        <f>(SUM(B21:B38))</f>
        <v>1205.0153766799999</v>
      </c>
      <c r="C20" s="37"/>
      <c r="D20" s="38">
        <f>(SUMPRODUCT(B21:B38,D21:D38)/SUM(B21:B38))/100</f>
        <v>5.0613972441777788E-2</v>
      </c>
    </row>
    <row r="21" spans="1:4" x14ac:dyDescent="0.25">
      <c r="A21" s="3">
        <v>2</v>
      </c>
      <c r="B21" s="5">
        <v>0</v>
      </c>
      <c r="C21" s="1">
        <v>0</v>
      </c>
      <c r="D21" s="7" t="s">
        <v>0</v>
      </c>
    </row>
    <row r="22" spans="1:4" x14ac:dyDescent="0.25">
      <c r="A22" s="3">
        <v>5</v>
      </c>
      <c r="B22" s="5">
        <v>0</v>
      </c>
      <c r="C22" s="1">
        <v>0</v>
      </c>
      <c r="D22" s="7" t="s">
        <v>0</v>
      </c>
    </row>
    <row r="23" spans="1:4" x14ac:dyDescent="0.25">
      <c r="A23" s="3">
        <v>6</v>
      </c>
      <c r="B23" s="5">
        <v>0</v>
      </c>
      <c r="C23" s="1">
        <v>0</v>
      </c>
      <c r="D23" s="7" t="s">
        <v>0</v>
      </c>
    </row>
    <row r="24" spans="1:4" x14ac:dyDescent="0.25">
      <c r="A24" s="3">
        <v>7</v>
      </c>
      <c r="B24" s="5">
        <v>0</v>
      </c>
      <c r="C24" s="1">
        <v>0</v>
      </c>
      <c r="D24" s="7" t="s">
        <v>0</v>
      </c>
    </row>
    <row r="25" spans="1:4" x14ac:dyDescent="0.25">
      <c r="A25" s="3">
        <v>8</v>
      </c>
      <c r="B25" s="5">
        <v>0</v>
      </c>
      <c r="C25" s="1">
        <v>0</v>
      </c>
      <c r="D25" s="7" t="s">
        <v>0</v>
      </c>
    </row>
    <row r="26" spans="1:4" x14ac:dyDescent="0.25">
      <c r="A26" s="3">
        <v>9</v>
      </c>
      <c r="B26" s="5">
        <v>50</v>
      </c>
      <c r="C26" s="1">
        <v>325000000</v>
      </c>
      <c r="D26" s="7">
        <v>6.5</v>
      </c>
    </row>
    <row r="27" spans="1:4" x14ac:dyDescent="0.25">
      <c r="A27" s="3">
        <v>12</v>
      </c>
      <c r="B27" s="5">
        <v>0</v>
      </c>
      <c r="C27" s="1">
        <v>0</v>
      </c>
      <c r="D27" s="7" t="s">
        <v>0</v>
      </c>
    </row>
    <row r="28" spans="1:4" x14ac:dyDescent="0.25">
      <c r="A28" s="3">
        <v>13</v>
      </c>
      <c r="B28" s="5">
        <v>0</v>
      </c>
      <c r="C28" s="1">
        <v>0</v>
      </c>
      <c r="D28" s="7" t="s">
        <v>0</v>
      </c>
    </row>
    <row r="29" spans="1:4" x14ac:dyDescent="0.25">
      <c r="A29" s="3">
        <v>14</v>
      </c>
      <c r="B29" s="5">
        <v>0</v>
      </c>
      <c r="C29" s="1">
        <v>0</v>
      </c>
      <c r="D29" s="7" t="s">
        <v>0</v>
      </c>
    </row>
    <row r="30" spans="1:4" x14ac:dyDescent="0.25">
      <c r="A30" s="3">
        <v>15</v>
      </c>
      <c r="B30" s="5">
        <v>0</v>
      </c>
      <c r="C30" s="1">
        <v>0</v>
      </c>
      <c r="D30" s="7" t="s">
        <v>0</v>
      </c>
    </row>
    <row r="31" spans="1:4" x14ac:dyDescent="0.25">
      <c r="A31" s="3">
        <v>16</v>
      </c>
      <c r="B31" s="5">
        <v>84.984999999999999</v>
      </c>
      <c r="C31" s="1">
        <v>339940000</v>
      </c>
      <c r="D31" s="7">
        <v>4</v>
      </c>
    </row>
    <row r="32" spans="1:4" x14ac:dyDescent="0.25">
      <c r="A32" s="3">
        <v>19</v>
      </c>
      <c r="B32" s="5">
        <v>155.23037668000001</v>
      </c>
      <c r="C32" s="1">
        <v>700921506.72000003</v>
      </c>
      <c r="D32" s="7">
        <v>4.515363047561987</v>
      </c>
    </row>
    <row r="33" spans="1:4" x14ac:dyDescent="0.25">
      <c r="A33" s="3">
        <v>20</v>
      </c>
      <c r="B33" s="5">
        <v>73.8</v>
      </c>
      <c r="C33" s="1">
        <v>295200000</v>
      </c>
      <c r="D33" s="7">
        <v>4</v>
      </c>
    </row>
    <row r="34" spans="1:4" x14ac:dyDescent="0.25">
      <c r="A34" s="3">
        <v>21</v>
      </c>
      <c r="B34" s="5">
        <v>0</v>
      </c>
      <c r="C34" s="1">
        <v>0</v>
      </c>
      <c r="D34" s="7" t="s">
        <v>0</v>
      </c>
    </row>
    <row r="35" spans="1:4" x14ac:dyDescent="0.25">
      <c r="A35" s="3">
        <v>22</v>
      </c>
      <c r="B35" s="5">
        <v>91</v>
      </c>
      <c r="C35" s="1">
        <v>500500000</v>
      </c>
      <c r="D35" s="7">
        <v>5.5</v>
      </c>
    </row>
    <row r="36" spans="1:4" x14ac:dyDescent="0.25">
      <c r="A36" s="3">
        <v>23</v>
      </c>
      <c r="B36" s="5">
        <v>0</v>
      </c>
      <c r="C36" s="1">
        <v>0</v>
      </c>
      <c r="D36" s="7" t="s">
        <v>0</v>
      </c>
    </row>
    <row r="37" spans="1:4" x14ac:dyDescent="0.25">
      <c r="A37" s="3">
        <v>26</v>
      </c>
      <c r="B37" s="5">
        <v>0</v>
      </c>
      <c r="C37" s="1">
        <v>0</v>
      </c>
      <c r="D37" s="7" t="s">
        <v>0</v>
      </c>
    </row>
    <row r="38" spans="1:4" x14ac:dyDescent="0.25">
      <c r="A38" s="3">
        <v>28</v>
      </c>
      <c r="B38" s="5">
        <v>750</v>
      </c>
      <c r="C38" s="1">
        <v>3937500000</v>
      </c>
      <c r="D38" s="7">
        <v>5.25</v>
      </c>
    </row>
    <row r="39" spans="1:4" x14ac:dyDescent="0.25">
      <c r="A39" s="39" t="s">
        <v>3</v>
      </c>
      <c r="B39" s="36">
        <f>(SUM(B40:B60))</f>
        <v>1755</v>
      </c>
      <c r="C39" s="37"/>
      <c r="D39" s="38">
        <f>(SUMPRODUCT(B40:B60,D40:D60)/SUM(B40:B60))/100</f>
        <v>5.5988603988603988E-2</v>
      </c>
    </row>
    <row r="40" spans="1:4" x14ac:dyDescent="0.25">
      <c r="A40" s="3">
        <v>1</v>
      </c>
      <c r="B40" s="5">
        <v>0</v>
      </c>
      <c r="C40" s="1">
        <v>0</v>
      </c>
      <c r="D40" s="7" t="s">
        <v>0</v>
      </c>
    </row>
    <row r="41" spans="1:4" x14ac:dyDescent="0.25">
      <c r="A41" s="3">
        <v>2</v>
      </c>
      <c r="B41" s="5">
        <v>1200</v>
      </c>
      <c r="C41" s="1">
        <v>6300000000</v>
      </c>
      <c r="D41" s="7">
        <v>5.25</v>
      </c>
    </row>
    <row r="42" spans="1:4" x14ac:dyDescent="0.25">
      <c r="A42" s="3">
        <v>5</v>
      </c>
      <c r="B42" s="5">
        <v>195</v>
      </c>
      <c r="C42" s="1">
        <v>1170000000</v>
      </c>
      <c r="D42" s="7">
        <v>6</v>
      </c>
    </row>
    <row r="43" spans="1:4" x14ac:dyDescent="0.25">
      <c r="A43" s="3">
        <v>6</v>
      </c>
      <c r="B43" s="5">
        <v>0</v>
      </c>
      <c r="C43" s="1">
        <v>0</v>
      </c>
      <c r="D43" s="7" t="s">
        <v>0</v>
      </c>
    </row>
    <row r="44" spans="1:4" x14ac:dyDescent="0.25">
      <c r="A44" s="3">
        <v>7</v>
      </c>
      <c r="B44" s="5">
        <v>0</v>
      </c>
      <c r="C44" s="1">
        <v>0</v>
      </c>
      <c r="D44" s="7" t="s">
        <v>0</v>
      </c>
    </row>
    <row r="45" spans="1:4" x14ac:dyDescent="0.25">
      <c r="A45" s="3">
        <v>8</v>
      </c>
      <c r="B45" s="5">
        <v>0</v>
      </c>
      <c r="C45" s="1">
        <v>0</v>
      </c>
      <c r="D45" s="7" t="s">
        <v>0</v>
      </c>
    </row>
    <row r="46" spans="1:4" x14ac:dyDescent="0.25">
      <c r="A46" s="3">
        <v>9</v>
      </c>
      <c r="B46" s="5">
        <v>0</v>
      </c>
      <c r="C46" s="1">
        <v>0</v>
      </c>
      <c r="D46" s="7" t="s">
        <v>0</v>
      </c>
    </row>
    <row r="47" spans="1:4" x14ac:dyDescent="0.25">
      <c r="A47" s="3">
        <v>12</v>
      </c>
      <c r="B47" s="5">
        <v>0</v>
      </c>
      <c r="C47" s="1">
        <v>0</v>
      </c>
      <c r="D47" s="7" t="s">
        <v>0</v>
      </c>
    </row>
    <row r="48" spans="1:4" x14ac:dyDescent="0.25">
      <c r="A48" s="3">
        <v>13</v>
      </c>
      <c r="B48" s="5">
        <v>0</v>
      </c>
      <c r="C48" s="1">
        <v>0</v>
      </c>
      <c r="D48" s="7" t="s">
        <v>0</v>
      </c>
    </row>
    <row r="49" spans="1:4" x14ac:dyDescent="0.25">
      <c r="A49" s="3">
        <v>14</v>
      </c>
      <c r="B49" s="5">
        <v>0</v>
      </c>
      <c r="C49" s="1">
        <v>0</v>
      </c>
      <c r="D49" s="7" t="s">
        <v>0</v>
      </c>
    </row>
    <row r="50" spans="1:4" x14ac:dyDescent="0.25">
      <c r="A50" s="3">
        <v>15</v>
      </c>
      <c r="B50" s="5">
        <v>60</v>
      </c>
      <c r="C50" s="1">
        <v>426000000</v>
      </c>
      <c r="D50" s="7">
        <v>7.1</v>
      </c>
    </row>
    <row r="51" spans="1:4" x14ac:dyDescent="0.25">
      <c r="A51" s="3">
        <v>16</v>
      </c>
      <c r="B51" s="5">
        <v>0</v>
      </c>
      <c r="C51" s="1">
        <v>0</v>
      </c>
      <c r="D51" s="7" t="s">
        <v>0</v>
      </c>
    </row>
    <row r="52" spans="1:4" x14ac:dyDescent="0.25">
      <c r="A52" s="3">
        <v>19</v>
      </c>
      <c r="B52" s="5">
        <v>0</v>
      </c>
      <c r="C52" s="1">
        <v>0</v>
      </c>
      <c r="D52" s="7" t="s">
        <v>0</v>
      </c>
    </row>
    <row r="53" spans="1:4" x14ac:dyDescent="0.25">
      <c r="A53" s="3">
        <v>20</v>
      </c>
      <c r="B53" s="5">
        <v>0</v>
      </c>
      <c r="C53" s="1">
        <v>0</v>
      </c>
      <c r="D53" s="7" t="s">
        <v>0</v>
      </c>
    </row>
    <row r="54" spans="1:4" x14ac:dyDescent="0.25">
      <c r="A54" s="3">
        <v>21</v>
      </c>
      <c r="B54" s="5">
        <v>0</v>
      </c>
      <c r="C54" s="1">
        <v>0</v>
      </c>
      <c r="D54" s="7" t="s">
        <v>0</v>
      </c>
    </row>
    <row r="55" spans="1:4" x14ac:dyDescent="0.25">
      <c r="A55" s="3">
        <v>22</v>
      </c>
      <c r="B55" s="5">
        <v>0</v>
      </c>
      <c r="C55" s="1">
        <v>0</v>
      </c>
      <c r="D55" s="7" t="s">
        <v>0</v>
      </c>
    </row>
    <row r="56" spans="1:4" x14ac:dyDescent="0.25">
      <c r="A56" s="3">
        <v>23</v>
      </c>
      <c r="B56" s="5">
        <v>0</v>
      </c>
      <c r="C56" s="1">
        <v>0</v>
      </c>
      <c r="D56" s="7" t="s">
        <v>0</v>
      </c>
    </row>
    <row r="57" spans="1:4" x14ac:dyDescent="0.25">
      <c r="A57" s="3">
        <v>26</v>
      </c>
      <c r="B57" s="5">
        <v>200</v>
      </c>
      <c r="C57" s="1">
        <v>1350000000</v>
      </c>
      <c r="D57" s="7">
        <v>6.75</v>
      </c>
    </row>
    <row r="58" spans="1:4" x14ac:dyDescent="0.25">
      <c r="A58" s="3">
        <v>27</v>
      </c>
      <c r="B58" s="5">
        <v>100</v>
      </c>
      <c r="C58" s="1">
        <v>580000000</v>
      </c>
      <c r="D58" s="7">
        <v>5.8</v>
      </c>
    </row>
    <row r="59" spans="1:4" x14ac:dyDescent="0.25">
      <c r="A59" s="3">
        <v>28</v>
      </c>
      <c r="B59" s="5">
        <v>0</v>
      </c>
      <c r="C59" s="1">
        <v>0</v>
      </c>
      <c r="D59" s="7" t="s">
        <v>0</v>
      </c>
    </row>
    <row r="60" spans="1:4" x14ac:dyDescent="0.25">
      <c r="A60" s="3">
        <v>29</v>
      </c>
      <c r="B60" s="5">
        <v>0</v>
      </c>
      <c r="C60" s="1">
        <v>0</v>
      </c>
      <c r="D60" s="7" t="s">
        <v>0</v>
      </c>
    </row>
    <row r="61" spans="1:4" x14ac:dyDescent="0.25">
      <c r="A61" s="39" t="s">
        <v>4</v>
      </c>
      <c r="B61" s="36">
        <f>(SUM(B62:B81))</f>
        <v>891.99355773000002</v>
      </c>
      <c r="C61" s="37"/>
      <c r="D61" s="38">
        <f>(SUMPRODUCT(B62:B81,D62:D81)/SUM(B62:B81))/100</f>
        <v>5.2680653468339028E-2</v>
      </c>
    </row>
    <row r="62" spans="1:4" x14ac:dyDescent="0.25">
      <c r="A62" s="3">
        <v>2</v>
      </c>
      <c r="B62" s="5">
        <v>0</v>
      </c>
      <c r="C62" s="1">
        <v>0</v>
      </c>
      <c r="D62" s="7" t="s">
        <v>0</v>
      </c>
    </row>
    <row r="63" spans="1:4" x14ac:dyDescent="0.25">
      <c r="A63" s="3">
        <v>3</v>
      </c>
      <c r="B63" s="5">
        <v>0</v>
      </c>
      <c r="C63" s="1">
        <v>0</v>
      </c>
      <c r="D63" s="7" t="s">
        <v>0</v>
      </c>
    </row>
    <row r="64" spans="1:4" x14ac:dyDescent="0.25">
      <c r="A64" s="3">
        <v>4</v>
      </c>
      <c r="B64" s="5">
        <v>1.99355773</v>
      </c>
      <c r="C64" s="1">
        <v>6080351.0764999995</v>
      </c>
      <c r="D64" s="7">
        <v>3.05</v>
      </c>
    </row>
    <row r="65" spans="1:4" x14ac:dyDescent="0.25">
      <c r="A65" s="3">
        <v>5</v>
      </c>
      <c r="B65" s="5">
        <v>0</v>
      </c>
      <c r="C65" s="1">
        <v>0</v>
      </c>
      <c r="D65" s="7" t="s">
        <v>0</v>
      </c>
    </row>
    <row r="66" spans="1:4" x14ac:dyDescent="0.25">
      <c r="A66" s="3">
        <v>6</v>
      </c>
      <c r="B66" s="5">
        <v>0</v>
      </c>
      <c r="C66" s="1">
        <v>0</v>
      </c>
      <c r="D66" s="7" t="s">
        <v>0</v>
      </c>
    </row>
    <row r="67" spans="1:4" x14ac:dyDescent="0.25">
      <c r="A67" s="3">
        <v>9</v>
      </c>
      <c r="B67" s="5">
        <v>0</v>
      </c>
      <c r="C67" s="1">
        <v>0</v>
      </c>
      <c r="D67" s="7" t="s">
        <v>0</v>
      </c>
    </row>
    <row r="68" spans="1:4" x14ac:dyDescent="0.25">
      <c r="A68" s="3">
        <v>10</v>
      </c>
      <c r="B68" s="5">
        <v>0</v>
      </c>
      <c r="C68" s="1">
        <v>0</v>
      </c>
      <c r="D68" s="7" t="s">
        <v>0</v>
      </c>
    </row>
    <row r="69" spans="1:4" x14ac:dyDescent="0.25">
      <c r="A69" s="3">
        <v>11</v>
      </c>
      <c r="B69" s="5">
        <v>0</v>
      </c>
      <c r="C69" s="1">
        <v>0</v>
      </c>
      <c r="D69" s="7" t="s">
        <v>0</v>
      </c>
    </row>
    <row r="70" spans="1:4" x14ac:dyDescent="0.25">
      <c r="A70" s="3">
        <v>12</v>
      </c>
      <c r="B70" s="5">
        <v>0</v>
      </c>
      <c r="C70" s="1">
        <v>0</v>
      </c>
      <c r="D70" s="7" t="s">
        <v>0</v>
      </c>
    </row>
    <row r="71" spans="1:4" x14ac:dyDescent="0.25">
      <c r="A71" s="3">
        <v>13</v>
      </c>
      <c r="B71" s="5">
        <v>0</v>
      </c>
      <c r="C71" s="1">
        <v>0</v>
      </c>
      <c r="D71" s="7" t="s">
        <v>0</v>
      </c>
    </row>
    <row r="72" spans="1:4" x14ac:dyDescent="0.25">
      <c r="A72" s="3">
        <v>16</v>
      </c>
      <c r="B72" s="5">
        <v>0</v>
      </c>
      <c r="C72" s="1">
        <v>0</v>
      </c>
      <c r="D72" s="7" t="s">
        <v>0</v>
      </c>
    </row>
    <row r="73" spans="1:4" x14ac:dyDescent="0.25">
      <c r="A73" s="3">
        <v>17</v>
      </c>
      <c r="B73" s="5">
        <v>0</v>
      </c>
      <c r="C73" s="1">
        <v>0</v>
      </c>
      <c r="D73" s="7" t="s">
        <v>0</v>
      </c>
    </row>
    <row r="74" spans="1:4" x14ac:dyDescent="0.25">
      <c r="A74" s="3">
        <v>18</v>
      </c>
      <c r="B74" s="5">
        <v>0</v>
      </c>
      <c r="C74" s="1">
        <v>0</v>
      </c>
      <c r="D74" s="7" t="s">
        <v>0</v>
      </c>
    </row>
    <row r="75" spans="1:4" x14ac:dyDescent="0.25">
      <c r="A75" s="3">
        <v>19</v>
      </c>
      <c r="B75" s="5">
        <v>560</v>
      </c>
      <c r="C75" s="1">
        <v>2940000000</v>
      </c>
      <c r="D75" s="7">
        <v>5.25</v>
      </c>
    </row>
    <row r="76" spans="1:4" x14ac:dyDescent="0.25">
      <c r="A76" s="3">
        <v>20</v>
      </c>
      <c r="B76" s="5">
        <v>0</v>
      </c>
      <c r="C76" s="1">
        <v>0</v>
      </c>
      <c r="D76" s="7" t="s">
        <v>0</v>
      </c>
    </row>
    <row r="77" spans="1:4" x14ac:dyDescent="0.25">
      <c r="A77" s="3">
        <v>23</v>
      </c>
      <c r="B77" s="5">
        <v>0</v>
      </c>
      <c r="C77" s="1">
        <v>0</v>
      </c>
      <c r="D77" s="7" t="s">
        <v>0</v>
      </c>
    </row>
    <row r="78" spans="1:4" x14ac:dyDescent="0.25">
      <c r="A78" s="3">
        <v>24</v>
      </c>
      <c r="B78" s="5">
        <v>0</v>
      </c>
      <c r="C78" s="1">
        <v>0</v>
      </c>
      <c r="D78" s="7" t="s">
        <v>0</v>
      </c>
    </row>
    <row r="79" spans="1:4" x14ac:dyDescent="0.25">
      <c r="A79" s="3">
        <v>25</v>
      </c>
      <c r="B79" s="5">
        <v>160</v>
      </c>
      <c r="C79" s="1">
        <v>998000000</v>
      </c>
      <c r="D79" s="7">
        <v>6.2374999999999998</v>
      </c>
    </row>
    <row r="80" spans="1:4" x14ac:dyDescent="0.25">
      <c r="A80" s="3">
        <v>26</v>
      </c>
      <c r="B80" s="5">
        <v>50</v>
      </c>
      <c r="C80" s="1">
        <v>275000000</v>
      </c>
      <c r="D80" s="7">
        <v>5.5</v>
      </c>
    </row>
    <row r="81" spans="1:4" x14ac:dyDescent="0.25">
      <c r="A81" s="3">
        <v>27</v>
      </c>
      <c r="B81" s="5">
        <v>120</v>
      </c>
      <c r="C81" s="1">
        <v>480000000</v>
      </c>
      <c r="D81" s="7">
        <v>4</v>
      </c>
    </row>
    <row r="82" spans="1:4" x14ac:dyDescent="0.25">
      <c r="A82" s="39" t="s">
        <v>5</v>
      </c>
      <c r="B82" s="36">
        <f>(SUM(B83:B104))</f>
        <v>5494.5</v>
      </c>
      <c r="C82" s="37"/>
      <c r="D82" s="38">
        <f>(SUMPRODUCT(B83:B104,D83:D104)/SUM(B83:B104))/100</f>
        <v>5.1315515515515518E-2</v>
      </c>
    </row>
    <row r="83" spans="1:4" x14ac:dyDescent="0.25">
      <c r="A83" s="3">
        <v>1</v>
      </c>
      <c r="B83" s="5">
        <v>760.5</v>
      </c>
      <c r="C83" s="1">
        <v>4102000000</v>
      </c>
      <c r="D83" s="7">
        <v>5.3938198553583172</v>
      </c>
    </row>
    <row r="84" spans="1:4" x14ac:dyDescent="0.25">
      <c r="A84" s="3">
        <v>2</v>
      </c>
      <c r="B84" s="5">
        <v>840</v>
      </c>
      <c r="C84" s="1">
        <v>4235000000</v>
      </c>
      <c r="D84" s="7">
        <v>5.041666666666667</v>
      </c>
    </row>
    <row r="85" spans="1:4" x14ac:dyDescent="0.25">
      <c r="A85" s="3">
        <v>3</v>
      </c>
      <c r="B85" s="5">
        <v>208</v>
      </c>
      <c r="C85" s="1">
        <v>893250000</v>
      </c>
      <c r="D85" s="7">
        <v>4.2944711538461542</v>
      </c>
    </row>
    <row r="86" spans="1:4" x14ac:dyDescent="0.25">
      <c r="A86" s="3">
        <v>4</v>
      </c>
      <c r="B86" s="5">
        <v>129</v>
      </c>
      <c r="C86" s="1">
        <v>526500000</v>
      </c>
      <c r="D86" s="7">
        <v>4.0813953488372094</v>
      </c>
    </row>
    <row r="87" spans="1:4" x14ac:dyDescent="0.25">
      <c r="A87" s="3">
        <v>7</v>
      </c>
      <c r="B87" s="5">
        <v>91</v>
      </c>
      <c r="C87" s="1">
        <v>364000000</v>
      </c>
      <c r="D87" s="7">
        <v>4</v>
      </c>
    </row>
    <row r="88" spans="1:4" x14ac:dyDescent="0.25">
      <c r="A88" s="3">
        <v>8</v>
      </c>
      <c r="B88" s="5">
        <v>141</v>
      </c>
      <c r="C88" s="1">
        <v>574000000</v>
      </c>
      <c r="D88" s="7">
        <v>4.0709219858156027</v>
      </c>
    </row>
    <row r="89" spans="1:4" x14ac:dyDescent="0.25">
      <c r="A89" s="3">
        <v>9</v>
      </c>
      <c r="B89" s="5">
        <v>122</v>
      </c>
      <c r="C89" s="1">
        <v>488000000</v>
      </c>
      <c r="D89" s="7">
        <v>4</v>
      </c>
    </row>
    <row r="90" spans="1:4" x14ac:dyDescent="0.25">
      <c r="A90" s="3">
        <v>10</v>
      </c>
      <c r="B90" s="5">
        <v>0</v>
      </c>
      <c r="C90" s="1">
        <v>0</v>
      </c>
      <c r="D90" s="7" t="s">
        <v>0</v>
      </c>
    </row>
    <row r="91" spans="1:4" x14ac:dyDescent="0.25">
      <c r="A91" s="3">
        <v>11</v>
      </c>
      <c r="B91" s="5">
        <v>500</v>
      </c>
      <c r="C91" s="1">
        <v>2625000000</v>
      </c>
      <c r="D91" s="7">
        <v>5.25</v>
      </c>
    </row>
    <row r="92" spans="1:4" x14ac:dyDescent="0.25">
      <c r="A92" s="3">
        <v>14</v>
      </c>
      <c r="B92" s="5">
        <v>0</v>
      </c>
      <c r="C92" s="1">
        <v>0</v>
      </c>
      <c r="D92" s="7" t="s">
        <v>0</v>
      </c>
    </row>
    <row r="93" spans="1:4" x14ac:dyDescent="0.25">
      <c r="A93" s="3">
        <v>15</v>
      </c>
      <c r="B93" s="5">
        <v>10</v>
      </c>
      <c r="C93" s="1">
        <v>45000000</v>
      </c>
      <c r="D93" s="7">
        <v>4.5</v>
      </c>
    </row>
    <row r="94" spans="1:4" x14ac:dyDescent="0.25">
      <c r="A94" s="3">
        <v>16</v>
      </c>
      <c r="B94" s="5">
        <v>0</v>
      </c>
      <c r="C94" s="1">
        <v>0</v>
      </c>
      <c r="D94" s="7" t="s">
        <v>0</v>
      </c>
    </row>
    <row r="95" spans="1:4" x14ac:dyDescent="0.25">
      <c r="A95" s="3">
        <v>17</v>
      </c>
      <c r="B95" s="5">
        <v>0</v>
      </c>
      <c r="C95" s="1">
        <v>0</v>
      </c>
      <c r="D95" s="7" t="s">
        <v>0</v>
      </c>
    </row>
    <row r="96" spans="1:4" x14ac:dyDescent="0.25">
      <c r="A96" s="3">
        <v>18</v>
      </c>
      <c r="B96" s="5">
        <v>591</v>
      </c>
      <c r="C96" s="1">
        <v>2984060000</v>
      </c>
      <c r="D96" s="7">
        <v>5.0491708967851103</v>
      </c>
    </row>
    <row r="97" spans="1:4" x14ac:dyDescent="0.25">
      <c r="A97" s="3">
        <v>21</v>
      </c>
      <c r="B97" s="5">
        <v>0</v>
      </c>
      <c r="C97" s="1">
        <v>0</v>
      </c>
      <c r="D97" s="7" t="s">
        <v>0</v>
      </c>
    </row>
    <row r="98" spans="1:4" x14ac:dyDescent="0.25">
      <c r="A98" s="3">
        <v>22</v>
      </c>
      <c r="B98" s="5">
        <v>620</v>
      </c>
      <c r="C98" s="1">
        <v>3105000000</v>
      </c>
      <c r="D98" s="7">
        <v>5.008064516129032</v>
      </c>
    </row>
    <row r="99" spans="1:4" x14ac:dyDescent="0.25">
      <c r="A99" s="3">
        <v>23</v>
      </c>
      <c r="B99" s="5">
        <v>102</v>
      </c>
      <c r="C99" s="1">
        <v>408000000</v>
      </c>
      <c r="D99" s="7">
        <v>4</v>
      </c>
    </row>
    <row r="100" spans="1:4" x14ac:dyDescent="0.25">
      <c r="A100" s="3">
        <v>24</v>
      </c>
      <c r="B100" s="5">
        <v>144</v>
      </c>
      <c r="C100" s="1">
        <v>643500000</v>
      </c>
      <c r="D100" s="7">
        <v>4.46875</v>
      </c>
    </row>
    <row r="101" spans="1:4" x14ac:dyDescent="0.25">
      <c r="A101" s="3">
        <v>25</v>
      </c>
      <c r="B101" s="5">
        <v>591</v>
      </c>
      <c r="C101" s="1">
        <v>2989000000</v>
      </c>
      <c r="D101" s="7">
        <v>5.0575296108291035</v>
      </c>
    </row>
    <row r="102" spans="1:4" x14ac:dyDescent="0.25">
      <c r="A102" s="3">
        <v>28</v>
      </c>
      <c r="B102" s="5">
        <v>144</v>
      </c>
      <c r="C102" s="1">
        <v>609000000</v>
      </c>
      <c r="D102" s="7">
        <v>4.229166666666667</v>
      </c>
    </row>
    <row r="103" spans="1:4" x14ac:dyDescent="0.25">
      <c r="A103" s="3">
        <v>29</v>
      </c>
      <c r="B103" s="5">
        <v>101</v>
      </c>
      <c r="C103" s="1">
        <v>404000000</v>
      </c>
      <c r="D103" s="7">
        <v>4</v>
      </c>
    </row>
    <row r="104" spans="1:4" x14ac:dyDescent="0.25">
      <c r="A104" s="3">
        <v>30</v>
      </c>
      <c r="B104" s="5">
        <v>400</v>
      </c>
      <c r="C104" s="1">
        <v>3200000000</v>
      </c>
      <c r="D104" s="7">
        <v>8</v>
      </c>
    </row>
    <row r="105" spans="1:4" x14ac:dyDescent="0.25">
      <c r="A105" s="39" t="s">
        <v>6</v>
      </c>
      <c r="B105" s="36">
        <f>(SUM(B106:B126))</f>
        <v>4211</v>
      </c>
      <c r="C105" s="37"/>
      <c r="D105" s="38">
        <f>(SUMPRODUCT(B106:B126,D106:D126)/SUM(B106:B126))/100</f>
        <v>4.3021847542151513E-2</v>
      </c>
    </row>
    <row r="106" spans="1:4" x14ac:dyDescent="0.25">
      <c r="A106" s="3">
        <v>1</v>
      </c>
      <c r="B106" s="5">
        <v>152</v>
      </c>
      <c r="C106" s="1">
        <v>608000000</v>
      </c>
      <c r="D106" s="7">
        <v>4</v>
      </c>
    </row>
    <row r="107" spans="1:4" x14ac:dyDescent="0.25">
      <c r="A107" s="3">
        <v>4</v>
      </c>
      <c r="B107" s="5">
        <v>0</v>
      </c>
      <c r="C107" s="1">
        <v>0</v>
      </c>
      <c r="D107" s="7" t="s">
        <v>0</v>
      </c>
    </row>
    <row r="108" spans="1:4" x14ac:dyDescent="0.25">
      <c r="A108" s="3">
        <v>5</v>
      </c>
      <c r="B108" s="5">
        <v>20</v>
      </c>
      <c r="C108" s="1">
        <v>80000000</v>
      </c>
      <c r="D108" s="7">
        <v>4</v>
      </c>
    </row>
    <row r="109" spans="1:4" x14ac:dyDescent="0.25">
      <c r="A109" s="3">
        <v>6</v>
      </c>
      <c r="B109" s="5">
        <v>163</v>
      </c>
      <c r="C109" s="1">
        <v>652000000</v>
      </c>
      <c r="D109" s="7">
        <v>4</v>
      </c>
    </row>
    <row r="110" spans="1:4" x14ac:dyDescent="0.25">
      <c r="A110" s="3">
        <v>7</v>
      </c>
      <c r="B110" s="5">
        <v>142</v>
      </c>
      <c r="C110" s="1">
        <v>568000000</v>
      </c>
      <c r="D110" s="7">
        <v>4</v>
      </c>
    </row>
    <row r="111" spans="1:4" x14ac:dyDescent="0.25">
      <c r="A111" s="3">
        <v>8</v>
      </c>
      <c r="B111" s="5">
        <v>0</v>
      </c>
      <c r="C111" s="1">
        <v>0</v>
      </c>
      <c r="D111" s="7" t="s">
        <v>0</v>
      </c>
    </row>
    <row r="112" spans="1:4" x14ac:dyDescent="0.25">
      <c r="A112" s="3">
        <v>11</v>
      </c>
      <c r="B112" s="5">
        <v>233</v>
      </c>
      <c r="C112" s="1">
        <v>1022000000</v>
      </c>
      <c r="D112" s="7">
        <v>4.3862660944206011</v>
      </c>
    </row>
    <row r="113" spans="1:4" x14ac:dyDescent="0.25">
      <c r="A113" s="3">
        <v>12</v>
      </c>
      <c r="B113" s="5">
        <v>321</v>
      </c>
      <c r="C113" s="1">
        <v>1471500000</v>
      </c>
      <c r="D113" s="7">
        <v>4.58411214953271</v>
      </c>
    </row>
    <row r="114" spans="1:4" x14ac:dyDescent="0.25">
      <c r="A114" s="3">
        <v>13</v>
      </c>
      <c r="B114" s="5">
        <v>162</v>
      </c>
      <c r="C114" s="1">
        <v>648000000</v>
      </c>
      <c r="D114" s="7">
        <v>4</v>
      </c>
    </row>
    <row r="115" spans="1:4" x14ac:dyDescent="0.25">
      <c r="A115" s="3">
        <v>14</v>
      </c>
      <c r="B115" s="5">
        <v>158</v>
      </c>
      <c r="C115" s="1">
        <v>632000000</v>
      </c>
      <c r="D115" s="7">
        <v>4</v>
      </c>
    </row>
    <row r="116" spans="1:4" x14ac:dyDescent="0.25">
      <c r="A116" s="3">
        <v>15</v>
      </c>
      <c r="B116" s="5">
        <v>785</v>
      </c>
      <c r="C116" s="1">
        <v>3890000000</v>
      </c>
      <c r="D116" s="7">
        <v>4.9554140127388537</v>
      </c>
    </row>
    <row r="117" spans="1:4" x14ac:dyDescent="0.25">
      <c r="A117" s="3">
        <v>18</v>
      </c>
      <c r="B117" s="5">
        <v>220</v>
      </c>
      <c r="C117" s="1">
        <v>925000000</v>
      </c>
      <c r="D117" s="7">
        <v>4.2045454545454541</v>
      </c>
    </row>
    <row r="118" spans="1:4" x14ac:dyDescent="0.25">
      <c r="A118" s="3">
        <v>19</v>
      </c>
      <c r="B118" s="5">
        <v>216</v>
      </c>
      <c r="C118" s="1">
        <v>864000000</v>
      </c>
      <c r="D118" s="7">
        <v>4</v>
      </c>
    </row>
    <row r="119" spans="1:4" x14ac:dyDescent="0.25">
      <c r="A119" s="3">
        <v>20</v>
      </c>
      <c r="B119" s="5">
        <v>216</v>
      </c>
      <c r="C119" s="1">
        <v>864000000</v>
      </c>
      <c r="D119" s="7">
        <v>4</v>
      </c>
    </row>
    <row r="120" spans="1:4" x14ac:dyDescent="0.25">
      <c r="A120" s="3">
        <v>21</v>
      </c>
      <c r="B120" s="5">
        <v>187</v>
      </c>
      <c r="C120" s="1">
        <v>748000000</v>
      </c>
      <c r="D120" s="7">
        <v>4</v>
      </c>
    </row>
    <row r="121" spans="1:4" x14ac:dyDescent="0.25">
      <c r="A121" s="3">
        <v>22</v>
      </c>
      <c r="B121" s="5">
        <v>182</v>
      </c>
      <c r="C121" s="1">
        <v>728000000</v>
      </c>
      <c r="D121" s="7">
        <v>4</v>
      </c>
    </row>
    <row r="122" spans="1:4" x14ac:dyDescent="0.25">
      <c r="A122" s="3">
        <v>25</v>
      </c>
      <c r="B122" s="5">
        <v>167</v>
      </c>
      <c r="C122" s="1">
        <v>668000000</v>
      </c>
      <c r="D122" s="7">
        <v>4</v>
      </c>
    </row>
    <row r="123" spans="1:4" x14ac:dyDescent="0.25">
      <c r="A123" s="3">
        <v>26</v>
      </c>
      <c r="B123" s="5">
        <v>183</v>
      </c>
      <c r="C123" s="1">
        <v>732000000</v>
      </c>
      <c r="D123" s="7">
        <v>4</v>
      </c>
    </row>
    <row r="124" spans="1:4" x14ac:dyDescent="0.25">
      <c r="A124" s="3">
        <v>27</v>
      </c>
      <c r="B124" s="5">
        <v>274</v>
      </c>
      <c r="C124" s="1">
        <v>1296000000</v>
      </c>
      <c r="D124" s="7">
        <v>4.7299270072992705</v>
      </c>
    </row>
    <row r="125" spans="1:4" x14ac:dyDescent="0.25">
      <c r="A125" s="3">
        <v>28</v>
      </c>
      <c r="B125" s="5">
        <v>213</v>
      </c>
      <c r="C125" s="1">
        <v>852000000</v>
      </c>
      <c r="D125" s="7">
        <v>4</v>
      </c>
    </row>
    <row r="126" spans="1:4" x14ac:dyDescent="0.25">
      <c r="A126" s="3">
        <v>29</v>
      </c>
      <c r="B126" s="5">
        <v>217</v>
      </c>
      <c r="C126" s="1">
        <v>868000000</v>
      </c>
      <c r="D126" s="7">
        <v>4</v>
      </c>
    </row>
    <row r="127" spans="1:4" x14ac:dyDescent="0.25">
      <c r="A127" s="39" t="s">
        <v>7</v>
      </c>
      <c r="B127" s="36">
        <f>SUM(B128:B149)</f>
        <v>4159</v>
      </c>
      <c r="C127" s="37"/>
      <c r="D127" s="38">
        <f>(SUMPRODUCT(B128:B149,D128:D149)/SUM(B128:B149))/100</f>
        <v>5.001622986294782E-2</v>
      </c>
    </row>
    <row r="128" spans="1:4" x14ac:dyDescent="0.25">
      <c r="A128" s="3">
        <v>2</v>
      </c>
      <c r="B128" s="5">
        <v>215</v>
      </c>
      <c r="C128" s="1">
        <v>860000000</v>
      </c>
      <c r="D128" s="7">
        <v>4</v>
      </c>
    </row>
    <row r="129" spans="1:4" x14ac:dyDescent="0.25">
      <c r="A129" s="3">
        <v>3</v>
      </c>
      <c r="B129" s="5">
        <v>100</v>
      </c>
      <c r="C129" s="1">
        <v>513000000</v>
      </c>
      <c r="D129" s="7">
        <v>5.13</v>
      </c>
    </row>
    <row r="130" spans="1:4" x14ac:dyDescent="0.25">
      <c r="A130" s="3">
        <v>4</v>
      </c>
      <c r="B130" s="5">
        <v>240</v>
      </c>
      <c r="C130" s="1">
        <v>960000000</v>
      </c>
      <c r="D130" s="7">
        <v>4</v>
      </c>
    </row>
    <row r="131" spans="1:4" x14ac:dyDescent="0.25">
      <c r="A131" s="3">
        <v>5</v>
      </c>
      <c r="B131" s="5">
        <v>360</v>
      </c>
      <c r="C131" s="1">
        <v>1705000000</v>
      </c>
      <c r="D131" s="7">
        <v>4.7361111111111107</v>
      </c>
    </row>
    <row r="132" spans="1:4" x14ac:dyDescent="0.25">
      <c r="A132" s="3">
        <v>6</v>
      </c>
      <c r="B132" s="5">
        <v>170</v>
      </c>
      <c r="C132" s="1">
        <v>736500000</v>
      </c>
      <c r="D132" s="7">
        <v>4.3323529411764703</v>
      </c>
    </row>
    <row r="133" spans="1:4" x14ac:dyDescent="0.25">
      <c r="A133" s="3">
        <v>9</v>
      </c>
      <c r="B133" s="5">
        <v>183</v>
      </c>
      <c r="C133" s="1">
        <v>732000000</v>
      </c>
      <c r="D133" s="7">
        <v>4</v>
      </c>
    </row>
    <row r="134" spans="1:4" x14ac:dyDescent="0.25">
      <c r="A134" s="3">
        <v>10</v>
      </c>
      <c r="B134" s="5">
        <v>195</v>
      </c>
      <c r="C134" s="1">
        <v>780000000</v>
      </c>
      <c r="D134" s="7">
        <v>4</v>
      </c>
    </row>
    <row r="135" spans="1:4" x14ac:dyDescent="0.25">
      <c r="A135" s="3">
        <v>11</v>
      </c>
      <c r="B135" s="5">
        <v>132</v>
      </c>
      <c r="C135" s="1">
        <v>528000000</v>
      </c>
      <c r="D135" s="7">
        <v>4</v>
      </c>
    </row>
    <row r="136" spans="1:4" x14ac:dyDescent="0.25">
      <c r="A136" s="3">
        <v>12</v>
      </c>
      <c r="B136" s="5">
        <v>172</v>
      </c>
      <c r="C136" s="1">
        <v>768000000</v>
      </c>
      <c r="D136" s="7">
        <v>4.4651162790697674</v>
      </c>
    </row>
    <row r="137" spans="1:4" x14ac:dyDescent="0.25">
      <c r="A137" s="3">
        <v>13</v>
      </c>
      <c r="B137" s="5">
        <v>115</v>
      </c>
      <c r="C137" s="1">
        <v>460000000</v>
      </c>
      <c r="D137" s="7">
        <v>4</v>
      </c>
    </row>
    <row r="138" spans="1:4" x14ac:dyDescent="0.25">
      <c r="A138" s="3">
        <v>16</v>
      </c>
      <c r="B138" s="5">
        <v>94</v>
      </c>
      <c r="C138" s="1">
        <v>376000000</v>
      </c>
      <c r="D138" s="7">
        <v>4</v>
      </c>
    </row>
    <row r="139" spans="1:4" x14ac:dyDescent="0.25">
      <c r="A139" s="3">
        <v>17</v>
      </c>
      <c r="B139" s="5">
        <v>154</v>
      </c>
      <c r="C139" s="1">
        <v>616000000</v>
      </c>
      <c r="D139" s="7">
        <v>4</v>
      </c>
    </row>
    <row r="140" spans="1:4" x14ac:dyDescent="0.25">
      <c r="A140" s="3">
        <v>18</v>
      </c>
      <c r="B140" s="5">
        <v>0</v>
      </c>
      <c r="C140" s="1">
        <v>0</v>
      </c>
      <c r="D140" s="7" t="s">
        <v>0</v>
      </c>
    </row>
    <row r="141" spans="1:4" x14ac:dyDescent="0.25">
      <c r="A141" s="3">
        <v>19</v>
      </c>
      <c r="B141" s="5">
        <v>100</v>
      </c>
      <c r="C141" s="1">
        <v>565000000</v>
      </c>
      <c r="D141" s="7">
        <v>5.65</v>
      </c>
    </row>
    <row r="142" spans="1:4" x14ac:dyDescent="0.25">
      <c r="A142" s="3">
        <v>20</v>
      </c>
      <c r="B142" s="5">
        <v>0</v>
      </c>
      <c r="C142" s="1">
        <v>0</v>
      </c>
      <c r="D142" s="7" t="s">
        <v>0</v>
      </c>
    </row>
    <row r="143" spans="1:4" x14ac:dyDescent="0.25">
      <c r="A143" s="3">
        <v>23</v>
      </c>
      <c r="B143" s="5">
        <v>182</v>
      </c>
      <c r="C143" s="1">
        <v>728000000</v>
      </c>
      <c r="D143" s="7">
        <v>4</v>
      </c>
    </row>
    <row r="144" spans="1:4" x14ac:dyDescent="0.25">
      <c r="A144" s="3">
        <v>24</v>
      </c>
      <c r="B144" s="5">
        <v>0</v>
      </c>
      <c r="C144" s="1">
        <v>0</v>
      </c>
      <c r="D144" s="7" t="s">
        <v>0</v>
      </c>
    </row>
    <row r="145" spans="1:4" x14ac:dyDescent="0.25">
      <c r="A145" s="3">
        <v>25</v>
      </c>
      <c r="B145" s="5">
        <v>94</v>
      </c>
      <c r="C145" s="1">
        <v>376000000</v>
      </c>
      <c r="D145" s="7">
        <v>4</v>
      </c>
    </row>
    <row r="146" spans="1:4" x14ac:dyDescent="0.25">
      <c r="A146" s="3">
        <v>26</v>
      </c>
      <c r="B146" s="5">
        <v>393</v>
      </c>
      <c r="C146" s="1">
        <v>2230750000</v>
      </c>
      <c r="D146" s="7">
        <v>5.6762086513994907</v>
      </c>
    </row>
    <row r="147" spans="1:4" x14ac:dyDescent="0.25">
      <c r="A147" s="3">
        <v>27</v>
      </c>
      <c r="B147" s="5">
        <v>850</v>
      </c>
      <c r="C147" s="1">
        <v>5387500000</v>
      </c>
      <c r="D147" s="7">
        <v>6.3382352941176467</v>
      </c>
    </row>
    <row r="148" spans="1:4" x14ac:dyDescent="0.25">
      <c r="A148" s="3">
        <v>30</v>
      </c>
      <c r="B148" s="5">
        <v>160</v>
      </c>
      <c r="C148" s="1">
        <v>1010000000</v>
      </c>
      <c r="D148" s="7">
        <v>6.3125</v>
      </c>
    </row>
    <row r="149" spans="1:4" x14ac:dyDescent="0.25">
      <c r="A149" s="3">
        <v>31</v>
      </c>
      <c r="B149" s="5">
        <v>250</v>
      </c>
      <c r="C149" s="1">
        <v>1470000000</v>
      </c>
      <c r="D149" s="7">
        <v>5.88</v>
      </c>
    </row>
    <row r="150" spans="1:4" x14ac:dyDescent="0.25">
      <c r="A150" s="39" t="s">
        <v>8</v>
      </c>
      <c r="B150" s="36">
        <f>SUM(B151:B172)</f>
        <v>4900</v>
      </c>
      <c r="C150" s="37"/>
      <c r="D150" s="38">
        <f>(SUMPRODUCT(B151:B172,D151:D172)/SUM(B151:B172))/100</f>
        <v>5.7265306122448977E-2</v>
      </c>
    </row>
    <row r="151" spans="1:4" x14ac:dyDescent="0.25">
      <c r="A151" s="3">
        <v>1</v>
      </c>
      <c r="B151" s="5">
        <v>250</v>
      </c>
      <c r="C151" s="1">
        <v>1625000000</v>
      </c>
      <c r="D151" s="7">
        <v>6.5</v>
      </c>
    </row>
    <row r="152" spans="1:4" x14ac:dyDescent="0.25">
      <c r="A152" s="3">
        <v>2</v>
      </c>
      <c r="B152" s="5">
        <v>0</v>
      </c>
      <c r="C152" s="1">
        <v>0</v>
      </c>
      <c r="D152" s="7" t="s">
        <v>0</v>
      </c>
    </row>
    <row r="153" spans="1:4" x14ac:dyDescent="0.25">
      <c r="A153" s="3">
        <v>3</v>
      </c>
      <c r="B153" s="5">
        <v>0</v>
      </c>
      <c r="C153" s="1">
        <v>0</v>
      </c>
      <c r="D153" s="7" t="s">
        <v>0</v>
      </c>
    </row>
    <row r="154" spans="1:4" x14ac:dyDescent="0.25">
      <c r="A154" s="3">
        <v>6</v>
      </c>
      <c r="B154" s="5">
        <v>0</v>
      </c>
      <c r="C154" s="1">
        <v>0</v>
      </c>
      <c r="D154" s="7" t="s">
        <v>0</v>
      </c>
    </row>
    <row r="155" spans="1:4" x14ac:dyDescent="0.25">
      <c r="A155" s="3">
        <v>7</v>
      </c>
      <c r="B155" s="5">
        <v>50</v>
      </c>
      <c r="C155" s="1">
        <v>260000000</v>
      </c>
      <c r="D155" s="7">
        <v>5.2</v>
      </c>
    </row>
    <row r="156" spans="1:4" x14ac:dyDescent="0.25">
      <c r="A156" s="3">
        <v>8</v>
      </c>
      <c r="B156" s="5">
        <v>100</v>
      </c>
      <c r="C156" s="1">
        <v>650000000</v>
      </c>
      <c r="D156" s="7">
        <v>6.5</v>
      </c>
    </row>
    <row r="157" spans="1:4" x14ac:dyDescent="0.25">
      <c r="A157" s="3">
        <v>9</v>
      </c>
      <c r="B157" s="5">
        <v>0</v>
      </c>
      <c r="C157" s="1">
        <v>0</v>
      </c>
      <c r="D157" s="7" t="s">
        <v>0</v>
      </c>
    </row>
    <row r="158" spans="1:4" x14ac:dyDescent="0.25">
      <c r="A158" s="3">
        <v>10</v>
      </c>
      <c r="B158" s="5">
        <v>0</v>
      </c>
      <c r="C158" s="1">
        <v>0</v>
      </c>
      <c r="D158" s="7" t="s">
        <v>0</v>
      </c>
    </row>
    <row r="159" spans="1:4" x14ac:dyDescent="0.25">
      <c r="A159" s="3">
        <v>13</v>
      </c>
      <c r="B159" s="5">
        <v>500</v>
      </c>
      <c r="C159" s="1">
        <v>2750000000</v>
      </c>
      <c r="D159" s="7">
        <v>5.5</v>
      </c>
    </row>
    <row r="160" spans="1:4" x14ac:dyDescent="0.25">
      <c r="A160" s="3">
        <v>14</v>
      </c>
      <c r="B160" s="5">
        <v>0</v>
      </c>
      <c r="C160" s="1">
        <v>0</v>
      </c>
      <c r="D160" s="7" t="s">
        <v>0</v>
      </c>
    </row>
    <row r="161" spans="1:4" x14ac:dyDescent="0.25">
      <c r="A161" s="3">
        <v>15</v>
      </c>
      <c r="B161" s="5">
        <v>1000</v>
      </c>
      <c r="C161" s="1">
        <v>5500000000</v>
      </c>
      <c r="D161" s="7">
        <v>5.5</v>
      </c>
    </row>
    <row r="162" spans="1:4" x14ac:dyDescent="0.25">
      <c r="A162" s="3">
        <v>17</v>
      </c>
      <c r="B162" s="5">
        <v>500</v>
      </c>
      <c r="C162" s="1">
        <v>2750000000</v>
      </c>
      <c r="D162" s="7">
        <v>5.5</v>
      </c>
    </row>
    <row r="163" spans="1:4" x14ac:dyDescent="0.25">
      <c r="A163" s="3">
        <v>20</v>
      </c>
      <c r="B163" s="5">
        <v>50</v>
      </c>
      <c r="C163" s="1">
        <v>325000000</v>
      </c>
      <c r="D163" s="7">
        <v>6.5</v>
      </c>
    </row>
    <row r="164" spans="1:4" x14ac:dyDescent="0.25">
      <c r="A164" s="3">
        <v>21</v>
      </c>
      <c r="B164" s="5">
        <v>1100</v>
      </c>
      <c r="C164" s="1">
        <v>6775000000</v>
      </c>
      <c r="D164" s="7">
        <v>6.1590909090909092</v>
      </c>
    </row>
    <row r="165" spans="1:4" x14ac:dyDescent="0.25">
      <c r="A165" s="3">
        <v>22</v>
      </c>
      <c r="B165" s="5">
        <v>1000</v>
      </c>
      <c r="C165" s="1">
        <v>5500000000</v>
      </c>
      <c r="D165" s="7">
        <v>5.5</v>
      </c>
    </row>
    <row r="166" spans="1:4" x14ac:dyDescent="0.25">
      <c r="A166" s="3">
        <v>23</v>
      </c>
      <c r="B166" s="5">
        <v>0</v>
      </c>
      <c r="C166" s="1">
        <v>0</v>
      </c>
      <c r="D166" s="7" t="s">
        <v>0</v>
      </c>
    </row>
    <row r="167" spans="1:4" x14ac:dyDescent="0.25">
      <c r="A167" s="3">
        <v>24</v>
      </c>
      <c r="B167" s="5">
        <v>350</v>
      </c>
      <c r="C167" s="1">
        <v>1925000000</v>
      </c>
      <c r="D167" s="7">
        <v>5.5</v>
      </c>
    </row>
    <row r="168" spans="1:4" x14ac:dyDescent="0.25">
      <c r="A168" s="3">
        <v>27</v>
      </c>
      <c r="B168" s="5">
        <v>0</v>
      </c>
      <c r="C168" s="1">
        <v>0</v>
      </c>
      <c r="D168" s="7" t="s">
        <v>0</v>
      </c>
    </row>
    <row r="169" spans="1:4" x14ac:dyDescent="0.25">
      <c r="A169" s="3">
        <v>28</v>
      </c>
      <c r="B169" s="5">
        <v>0</v>
      </c>
      <c r="C169" s="1">
        <v>0</v>
      </c>
      <c r="D169" s="7" t="s">
        <v>0</v>
      </c>
    </row>
    <row r="170" spans="1:4" x14ac:dyDescent="0.25">
      <c r="A170" s="3">
        <v>29</v>
      </c>
      <c r="B170" s="5">
        <v>0</v>
      </c>
      <c r="C170" s="1">
        <v>0</v>
      </c>
      <c r="D170" s="7" t="s">
        <v>0</v>
      </c>
    </row>
    <row r="171" spans="1:4" x14ac:dyDescent="0.25">
      <c r="A171" s="3">
        <v>30</v>
      </c>
      <c r="B171" s="5">
        <v>0</v>
      </c>
      <c r="C171" s="1">
        <v>0</v>
      </c>
      <c r="D171" s="7" t="s">
        <v>0</v>
      </c>
    </row>
    <row r="172" spans="1:4" x14ac:dyDescent="0.25">
      <c r="A172" s="3">
        <v>31</v>
      </c>
      <c r="B172" s="5">
        <v>0</v>
      </c>
      <c r="C172" s="1">
        <v>0</v>
      </c>
      <c r="D172" s="7" t="s">
        <v>0</v>
      </c>
    </row>
    <row r="173" spans="1:4" x14ac:dyDescent="0.25">
      <c r="A173" s="39" t="s">
        <v>9</v>
      </c>
      <c r="B173" s="36">
        <f>SUM(B174:B192)</f>
        <v>1665</v>
      </c>
      <c r="C173" s="37"/>
      <c r="D173" s="38">
        <f>(SUMPRODUCT(B174:B192,D174:D192)/SUM(B174:B192))/100</f>
        <v>6.0503003003003E-2</v>
      </c>
    </row>
    <row r="174" spans="1:4" x14ac:dyDescent="0.25">
      <c r="A174" s="3">
        <v>3</v>
      </c>
      <c r="B174" s="5">
        <v>0</v>
      </c>
      <c r="C174" s="1">
        <v>0</v>
      </c>
      <c r="D174" s="7" t="s">
        <v>0</v>
      </c>
    </row>
    <row r="175" spans="1:4" x14ac:dyDescent="0.25">
      <c r="A175" s="3">
        <v>4</v>
      </c>
      <c r="B175" s="5">
        <v>0</v>
      </c>
      <c r="C175" s="1">
        <v>0</v>
      </c>
      <c r="D175" s="7" t="s">
        <v>0</v>
      </c>
    </row>
    <row r="176" spans="1:4" x14ac:dyDescent="0.25">
      <c r="A176" s="3">
        <v>5</v>
      </c>
      <c r="B176" s="5">
        <v>0</v>
      </c>
      <c r="C176" s="1">
        <v>0</v>
      </c>
      <c r="D176" s="7" t="s">
        <v>0</v>
      </c>
    </row>
    <row r="177" spans="1:4" x14ac:dyDescent="0.25">
      <c r="A177" s="3">
        <v>6</v>
      </c>
      <c r="B177" s="5">
        <v>75</v>
      </c>
      <c r="C177" s="1">
        <v>468750000</v>
      </c>
      <c r="D177" s="7">
        <v>6.25</v>
      </c>
    </row>
    <row r="178" spans="1:4" x14ac:dyDescent="0.25">
      <c r="A178" s="3">
        <v>7</v>
      </c>
      <c r="B178" s="5">
        <v>100</v>
      </c>
      <c r="C178" s="1">
        <v>650000000</v>
      </c>
      <c r="D178" s="7">
        <v>6.5</v>
      </c>
    </row>
    <row r="179" spans="1:4" x14ac:dyDescent="0.25">
      <c r="A179" s="3">
        <v>10</v>
      </c>
      <c r="B179" s="5">
        <v>0</v>
      </c>
      <c r="C179" s="1">
        <v>0</v>
      </c>
      <c r="D179" s="7" t="s">
        <v>0</v>
      </c>
    </row>
    <row r="180" spans="1:4" x14ac:dyDescent="0.25">
      <c r="A180" s="3">
        <v>11</v>
      </c>
      <c r="B180" s="5">
        <v>0</v>
      </c>
      <c r="C180" s="1">
        <v>0</v>
      </c>
      <c r="D180" s="7" t="s">
        <v>0</v>
      </c>
    </row>
    <row r="181" spans="1:4" x14ac:dyDescent="0.25">
      <c r="A181" s="3">
        <v>12</v>
      </c>
      <c r="B181" s="5">
        <v>0</v>
      </c>
      <c r="C181" s="1">
        <v>0</v>
      </c>
      <c r="D181" s="7" t="s">
        <v>0</v>
      </c>
    </row>
    <row r="182" spans="1:4" x14ac:dyDescent="0.25">
      <c r="A182" s="3">
        <v>13</v>
      </c>
      <c r="B182" s="5">
        <v>0</v>
      </c>
      <c r="C182" s="1">
        <v>0</v>
      </c>
      <c r="D182" s="7" t="s">
        <v>0</v>
      </c>
    </row>
    <row r="183" spans="1:4" x14ac:dyDescent="0.25">
      <c r="A183" s="3">
        <v>14</v>
      </c>
      <c r="B183" s="5">
        <v>0</v>
      </c>
      <c r="C183" s="1">
        <v>0</v>
      </c>
      <c r="D183" s="7" t="s">
        <v>0</v>
      </c>
    </row>
    <row r="184" spans="1:4" x14ac:dyDescent="0.25">
      <c r="A184" s="3">
        <v>17</v>
      </c>
      <c r="B184" s="5">
        <v>0</v>
      </c>
      <c r="C184" s="1">
        <v>0</v>
      </c>
      <c r="D184" s="7" t="s">
        <v>0</v>
      </c>
    </row>
    <row r="185" spans="1:4" x14ac:dyDescent="0.25">
      <c r="A185" s="3">
        <v>18</v>
      </c>
      <c r="B185" s="5">
        <v>350</v>
      </c>
      <c r="C185" s="1">
        <v>2275000000</v>
      </c>
      <c r="D185" s="7">
        <v>6.5</v>
      </c>
    </row>
    <row r="186" spans="1:4" x14ac:dyDescent="0.25">
      <c r="A186" s="3">
        <v>19</v>
      </c>
      <c r="B186" s="5">
        <v>0</v>
      </c>
      <c r="C186" s="1">
        <v>0</v>
      </c>
      <c r="D186" s="7" t="s">
        <v>0</v>
      </c>
    </row>
    <row r="187" spans="1:4" x14ac:dyDescent="0.25">
      <c r="A187" s="3">
        <v>20</v>
      </c>
      <c r="B187" s="5">
        <v>200</v>
      </c>
      <c r="C187" s="1">
        <v>1350000000</v>
      </c>
      <c r="D187" s="7">
        <v>6.75</v>
      </c>
    </row>
    <row r="188" spans="1:4" x14ac:dyDescent="0.25">
      <c r="A188" s="3">
        <v>21</v>
      </c>
      <c r="B188" s="5">
        <v>800</v>
      </c>
      <c r="C188" s="1">
        <v>4500000000</v>
      </c>
      <c r="D188" s="7">
        <v>5.625</v>
      </c>
    </row>
    <row r="189" spans="1:4" x14ac:dyDescent="0.25">
      <c r="A189" s="3">
        <v>25</v>
      </c>
      <c r="B189" s="5">
        <v>100</v>
      </c>
      <c r="C189" s="1">
        <v>600000000</v>
      </c>
      <c r="D189" s="7">
        <v>6</v>
      </c>
    </row>
    <row r="190" spans="1:4" x14ac:dyDescent="0.25">
      <c r="A190" s="3">
        <v>26</v>
      </c>
      <c r="B190" s="5">
        <v>0</v>
      </c>
      <c r="C190" s="1">
        <v>0</v>
      </c>
      <c r="D190" s="7" t="s">
        <v>0</v>
      </c>
    </row>
    <row r="191" spans="1:4" x14ac:dyDescent="0.25">
      <c r="A191" s="3">
        <v>27</v>
      </c>
      <c r="B191" s="5">
        <v>40</v>
      </c>
      <c r="C191" s="1">
        <v>230000000</v>
      </c>
      <c r="D191" s="7">
        <v>5.75</v>
      </c>
    </row>
    <row r="192" spans="1:4" x14ac:dyDescent="0.25">
      <c r="A192" s="3">
        <v>28</v>
      </c>
      <c r="B192" s="5">
        <v>0</v>
      </c>
      <c r="C192" s="1">
        <v>0</v>
      </c>
      <c r="D192" s="7" t="s">
        <v>0</v>
      </c>
    </row>
    <row r="193" spans="1:4" x14ac:dyDescent="0.25">
      <c r="A193" s="39" t="s">
        <v>10</v>
      </c>
      <c r="B193" s="36">
        <f>SUM(B194:B216)</f>
        <v>4059</v>
      </c>
      <c r="C193" s="37"/>
      <c r="D193" s="38">
        <f>(SUMPRODUCT(B194:B216,D194:D216)/SUM(B194:B216))/100</f>
        <v>6.3068489775806855E-2</v>
      </c>
    </row>
    <row r="194" spans="1:4" x14ac:dyDescent="0.25">
      <c r="A194" s="3">
        <v>1</v>
      </c>
      <c r="B194" s="5">
        <v>0</v>
      </c>
      <c r="C194" s="1">
        <v>0</v>
      </c>
      <c r="D194" s="7" t="s">
        <v>0</v>
      </c>
    </row>
    <row r="195" spans="1:4" x14ac:dyDescent="0.25">
      <c r="A195" s="3">
        <v>2</v>
      </c>
      <c r="B195" s="5">
        <v>300</v>
      </c>
      <c r="C195" s="1">
        <v>1950000000</v>
      </c>
      <c r="D195" s="7">
        <v>6.5</v>
      </c>
    </row>
    <row r="196" spans="1:4" x14ac:dyDescent="0.25">
      <c r="A196" s="3">
        <v>3</v>
      </c>
      <c r="B196" s="5">
        <v>0</v>
      </c>
      <c r="C196" s="1">
        <v>0</v>
      </c>
      <c r="D196" s="7" t="s">
        <v>0</v>
      </c>
    </row>
    <row r="197" spans="1:4" x14ac:dyDescent="0.25">
      <c r="A197" s="3">
        <v>4</v>
      </c>
      <c r="B197" s="5">
        <v>305</v>
      </c>
      <c r="C197" s="1">
        <v>2060000000</v>
      </c>
      <c r="D197" s="7">
        <v>6.7540983606557381</v>
      </c>
    </row>
    <row r="198" spans="1:4" x14ac:dyDescent="0.25">
      <c r="A198" s="3">
        <v>5</v>
      </c>
      <c r="B198" s="5">
        <v>600</v>
      </c>
      <c r="C198" s="1">
        <v>4240000000</v>
      </c>
      <c r="D198" s="7">
        <v>7.0666666666666664</v>
      </c>
    </row>
    <row r="199" spans="1:4" x14ac:dyDescent="0.25">
      <c r="A199" s="3">
        <v>8</v>
      </c>
      <c r="B199" s="5">
        <v>0</v>
      </c>
      <c r="C199" s="1">
        <v>0</v>
      </c>
      <c r="D199" s="7" t="s">
        <v>0</v>
      </c>
    </row>
    <row r="200" spans="1:4" x14ac:dyDescent="0.25">
      <c r="A200" s="3">
        <v>9</v>
      </c>
      <c r="B200" s="5">
        <v>170</v>
      </c>
      <c r="C200" s="1">
        <v>1020000000</v>
      </c>
      <c r="D200" s="7">
        <v>6</v>
      </c>
    </row>
    <row r="201" spans="1:4" x14ac:dyDescent="0.25">
      <c r="A201" s="3">
        <v>10</v>
      </c>
      <c r="B201" s="5">
        <v>0</v>
      </c>
      <c r="C201" s="1">
        <v>0</v>
      </c>
      <c r="D201" s="7" t="s">
        <v>0</v>
      </c>
    </row>
    <row r="202" spans="1:4" x14ac:dyDescent="0.25">
      <c r="A202" s="3">
        <v>11</v>
      </c>
      <c r="B202" s="5">
        <v>0</v>
      </c>
      <c r="C202" s="1">
        <v>0</v>
      </c>
      <c r="D202" s="7" t="s">
        <v>0</v>
      </c>
    </row>
    <row r="203" spans="1:4" x14ac:dyDescent="0.25">
      <c r="A203" s="3">
        <v>12</v>
      </c>
      <c r="B203" s="5">
        <v>100</v>
      </c>
      <c r="C203" s="1">
        <v>625000000</v>
      </c>
      <c r="D203" s="7">
        <v>6.25</v>
      </c>
    </row>
    <row r="204" spans="1:4" x14ac:dyDescent="0.25">
      <c r="A204" s="3">
        <v>15</v>
      </c>
      <c r="B204" s="5">
        <v>0</v>
      </c>
      <c r="C204" s="1">
        <v>0</v>
      </c>
      <c r="D204" s="7" t="s">
        <v>0</v>
      </c>
    </row>
    <row r="205" spans="1:4" x14ac:dyDescent="0.25">
      <c r="A205" s="3">
        <v>16</v>
      </c>
      <c r="B205" s="5">
        <v>0</v>
      </c>
      <c r="C205" s="1">
        <v>0</v>
      </c>
      <c r="D205" s="7" t="s">
        <v>0</v>
      </c>
    </row>
    <row r="206" spans="1:4" x14ac:dyDescent="0.25">
      <c r="A206" s="3">
        <v>17</v>
      </c>
      <c r="B206" s="5">
        <v>175</v>
      </c>
      <c r="C206" s="1">
        <v>1137500000</v>
      </c>
      <c r="D206" s="7">
        <v>6.5</v>
      </c>
    </row>
    <row r="207" spans="1:4" x14ac:dyDescent="0.25">
      <c r="A207" s="3">
        <v>18</v>
      </c>
      <c r="B207" s="5">
        <v>0</v>
      </c>
      <c r="C207" s="1">
        <v>0</v>
      </c>
      <c r="D207" s="7" t="s">
        <v>0</v>
      </c>
    </row>
    <row r="208" spans="1:4" x14ac:dyDescent="0.25">
      <c r="A208" s="3">
        <v>19</v>
      </c>
      <c r="B208" s="5">
        <v>100</v>
      </c>
      <c r="C208" s="1">
        <v>600000000</v>
      </c>
      <c r="D208" s="7">
        <v>6</v>
      </c>
    </row>
    <row r="209" spans="1:4" x14ac:dyDescent="0.25">
      <c r="A209" s="3">
        <v>22</v>
      </c>
      <c r="B209" s="5">
        <v>0</v>
      </c>
      <c r="C209" s="1">
        <v>0</v>
      </c>
      <c r="D209" s="7" t="s">
        <v>0</v>
      </c>
    </row>
    <row r="210" spans="1:4" x14ac:dyDescent="0.25">
      <c r="A210" s="3">
        <v>23</v>
      </c>
      <c r="B210" s="5">
        <v>1523</v>
      </c>
      <c r="C210" s="1">
        <v>9447500000</v>
      </c>
      <c r="D210" s="7">
        <v>6.2032173342087988</v>
      </c>
    </row>
    <row r="211" spans="1:4" x14ac:dyDescent="0.25">
      <c r="A211" s="3">
        <v>24</v>
      </c>
      <c r="B211" s="5">
        <v>0</v>
      </c>
      <c r="C211" s="1">
        <v>0</v>
      </c>
      <c r="D211" s="7" t="s">
        <v>0</v>
      </c>
    </row>
    <row r="212" spans="1:4" x14ac:dyDescent="0.25">
      <c r="A212" s="3">
        <v>25</v>
      </c>
      <c r="B212" s="5">
        <v>0</v>
      </c>
      <c r="C212" s="1">
        <v>0</v>
      </c>
      <c r="D212" s="7" t="s">
        <v>0</v>
      </c>
    </row>
    <row r="213" spans="1:4" x14ac:dyDescent="0.25">
      <c r="A213" s="3">
        <v>26</v>
      </c>
      <c r="B213" s="5">
        <v>136</v>
      </c>
      <c r="C213" s="1">
        <v>877000000</v>
      </c>
      <c r="D213" s="7">
        <v>6.4485294117647056</v>
      </c>
    </row>
    <row r="214" spans="1:4" x14ac:dyDescent="0.25">
      <c r="A214" s="3">
        <v>29</v>
      </c>
      <c r="B214" s="5">
        <v>0</v>
      </c>
      <c r="C214" s="1">
        <v>0</v>
      </c>
      <c r="D214" s="7" t="s">
        <v>0</v>
      </c>
    </row>
    <row r="215" spans="1:4" x14ac:dyDescent="0.25">
      <c r="A215" s="3">
        <v>30</v>
      </c>
      <c r="B215" s="5">
        <v>650</v>
      </c>
      <c r="C215" s="1">
        <v>3642500000</v>
      </c>
      <c r="D215" s="7">
        <v>5.6038461538461535</v>
      </c>
    </row>
    <row r="216" spans="1:4" x14ac:dyDescent="0.25">
      <c r="A216" s="3">
        <v>31</v>
      </c>
      <c r="B216" s="5">
        <v>0</v>
      </c>
      <c r="C216" s="1">
        <v>0</v>
      </c>
      <c r="D216" s="7" t="s">
        <v>0</v>
      </c>
    </row>
    <row r="217" spans="1:4" x14ac:dyDescent="0.25">
      <c r="A217" s="39" t="s">
        <v>11</v>
      </c>
      <c r="B217" s="36">
        <f>SUM(B218:B238)</f>
        <v>5245</v>
      </c>
      <c r="C217" s="37"/>
      <c r="D217" s="38">
        <f>(SUMPRODUCT(B218:B238,D218:D238)/SUM(B218:B238))/100</f>
        <v>5.9374642516682556E-2</v>
      </c>
    </row>
    <row r="218" spans="1:4" x14ac:dyDescent="0.25">
      <c r="A218" s="3">
        <v>1</v>
      </c>
      <c r="B218" s="5">
        <v>570</v>
      </c>
      <c r="C218" s="1">
        <v>3654500000</v>
      </c>
      <c r="D218" s="7">
        <v>6.4114035087719294</v>
      </c>
    </row>
    <row r="219" spans="1:4" x14ac:dyDescent="0.25">
      <c r="A219" s="3">
        <v>2</v>
      </c>
      <c r="B219" s="5">
        <v>130</v>
      </c>
      <c r="C219" s="1">
        <v>780000000</v>
      </c>
      <c r="D219" s="7">
        <v>6</v>
      </c>
    </row>
    <row r="220" spans="1:4" x14ac:dyDescent="0.25">
      <c r="A220" s="3">
        <v>6</v>
      </c>
      <c r="B220" s="5">
        <v>775</v>
      </c>
      <c r="C220" s="1">
        <v>4505000000</v>
      </c>
      <c r="D220" s="7">
        <v>5.8129032258064512</v>
      </c>
    </row>
    <row r="221" spans="1:4" x14ac:dyDescent="0.25">
      <c r="A221" s="3">
        <v>7</v>
      </c>
      <c r="B221" s="5">
        <v>250</v>
      </c>
      <c r="C221" s="1">
        <v>1500000000</v>
      </c>
      <c r="D221" s="7">
        <v>6</v>
      </c>
    </row>
    <row r="222" spans="1:4" x14ac:dyDescent="0.25">
      <c r="A222" s="3">
        <v>8</v>
      </c>
      <c r="B222" s="5">
        <v>0</v>
      </c>
      <c r="C222" s="1">
        <v>0</v>
      </c>
      <c r="D222" s="7" t="s">
        <v>0</v>
      </c>
    </row>
    <row r="223" spans="1:4" x14ac:dyDescent="0.25">
      <c r="A223" s="3">
        <v>9</v>
      </c>
      <c r="B223" s="5">
        <v>625</v>
      </c>
      <c r="C223" s="1">
        <v>3860000000</v>
      </c>
      <c r="D223" s="7">
        <v>6.1760000000000002</v>
      </c>
    </row>
    <row r="224" spans="1:4" x14ac:dyDescent="0.25">
      <c r="A224" s="3">
        <v>12</v>
      </c>
      <c r="B224" s="5">
        <v>0</v>
      </c>
      <c r="C224" s="1">
        <v>0</v>
      </c>
      <c r="D224" s="7" t="s">
        <v>0</v>
      </c>
    </row>
    <row r="225" spans="1:4" x14ac:dyDescent="0.25">
      <c r="A225" s="3">
        <v>13</v>
      </c>
      <c r="B225" s="5">
        <v>600</v>
      </c>
      <c r="C225" s="1">
        <v>3300000000</v>
      </c>
      <c r="D225" s="7">
        <v>5.5</v>
      </c>
    </row>
    <row r="226" spans="1:4" x14ac:dyDescent="0.25">
      <c r="A226" s="3">
        <v>14</v>
      </c>
      <c r="B226" s="5">
        <v>0</v>
      </c>
      <c r="C226" s="1">
        <v>0</v>
      </c>
      <c r="D226" s="7" t="s">
        <v>0</v>
      </c>
    </row>
    <row r="227" spans="1:4" x14ac:dyDescent="0.25">
      <c r="A227" s="3">
        <v>15</v>
      </c>
      <c r="B227" s="5">
        <v>0</v>
      </c>
      <c r="C227" s="1">
        <v>0</v>
      </c>
      <c r="D227" s="7" t="s">
        <v>0</v>
      </c>
    </row>
    <row r="228" spans="1:4" x14ac:dyDescent="0.25">
      <c r="A228" s="3">
        <v>16</v>
      </c>
      <c r="B228" s="5">
        <v>500</v>
      </c>
      <c r="C228" s="1">
        <v>3000000000</v>
      </c>
      <c r="D228" s="7">
        <v>6</v>
      </c>
    </row>
    <row r="229" spans="1:4" x14ac:dyDescent="0.25">
      <c r="A229" s="3">
        <v>19</v>
      </c>
      <c r="B229" s="5">
        <v>285</v>
      </c>
      <c r="C229" s="1">
        <v>1727500000</v>
      </c>
      <c r="D229" s="7">
        <v>6.0614035087719298</v>
      </c>
    </row>
    <row r="230" spans="1:4" x14ac:dyDescent="0.25">
      <c r="A230" s="3">
        <v>20</v>
      </c>
      <c r="B230" s="5">
        <v>260</v>
      </c>
      <c r="C230" s="1">
        <v>1690000000</v>
      </c>
      <c r="D230" s="7">
        <v>6.5</v>
      </c>
    </row>
    <row r="231" spans="1:4" x14ac:dyDescent="0.25">
      <c r="A231" s="3">
        <v>21</v>
      </c>
      <c r="B231" s="5">
        <v>1100</v>
      </c>
      <c r="C231" s="1">
        <v>6250000000</v>
      </c>
      <c r="D231" s="7">
        <v>5.6818181818181817</v>
      </c>
    </row>
    <row r="232" spans="1:4" x14ac:dyDescent="0.25">
      <c r="A232" s="3">
        <v>22</v>
      </c>
      <c r="B232" s="5">
        <v>0</v>
      </c>
      <c r="C232" s="1">
        <v>0</v>
      </c>
      <c r="D232" s="7" t="s">
        <v>0</v>
      </c>
    </row>
    <row r="233" spans="1:4" x14ac:dyDescent="0.25">
      <c r="A233" s="3">
        <v>23</v>
      </c>
      <c r="B233" s="5">
        <v>100</v>
      </c>
      <c r="C233" s="1">
        <v>600000000</v>
      </c>
      <c r="D233" s="7">
        <v>6</v>
      </c>
    </row>
    <row r="234" spans="1:4" x14ac:dyDescent="0.25">
      <c r="A234" s="3">
        <v>26</v>
      </c>
      <c r="B234" s="5">
        <v>0</v>
      </c>
      <c r="C234" s="1">
        <v>0</v>
      </c>
      <c r="D234" s="7" t="s">
        <v>0</v>
      </c>
    </row>
    <row r="235" spans="1:4" x14ac:dyDescent="0.25">
      <c r="A235" s="3">
        <v>27</v>
      </c>
      <c r="B235" s="5">
        <v>0</v>
      </c>
      <c r="C235" s="1">
        <v>0</v>
      </c>
      <c r="D235" s="7" t="s">
        <v>0</v>
      </c>
    </row>
    <row r="236" spans="1:4" x14ac:dyDescent="0.25">
      <c r="A236" s="3">
        <v>28</v>
      </c>
      <c r="B236" s="5">
        <v>0</v>
      </c>
      <c r="C236" s="1">
        <v>0</v>
      </c>
      <c r="D236" s="7" t="s">
        <v>0</v>
      </c>
    </row>
    <row r="237" spans="1:4" x14ac:dyDescent="0.25">
      <c r="A237" s="3">
        <v>29</v>
      </c>
      <c r="B237" s="5">
        <v>0</v>
      </c>
      <c r="C237" s="1">
        <v>0</v>
      </c>
      <c r="D237" s="7" t="s">
        <v>0</v>
      </c>
    </row>
    <row r="238" spans="1:4" x14ac:dyDescent="0.25">
      <c r="A238" s="3">
        <v>30</v>
      </c>
      <c r="B238" s="5">
        <v>50</v>
      </c>
      <c r="C238" s="1">
        <v>275000000</v>
      </c>
      <c r="D238" s="7">
        <v>5.5</v>
      </c>
    </row>
    <row r="239" spans="1:4" x14ac:dyDescent="0.25">
      <c r="A239" s="39" t="s">
        <v>12</v>
      </c>
      <c r="B239" s="36">
        <f>SUM(B240:B260)</f>
        <v>6478.2126535400002</v>
      </c>
      <c r="C239" s="37"/>
      <c r="D239" s="38">
        <f>(SUMPRODUCT(B240:B259,D240:D259)/SUM(B240:B259))/100</f>
        <v>5.9533076782051601E-2</v>
      </c>
    </row>
    <row r="240" spans="1:4" x14ac:dyDescent="0.25">
      <c r="A240" s="3">
        <v>3</v>
      </c>
      <c r="B240" s="5">
        <v>30</v>
      </c>
      <c r="C240" s="1">
        <v>187500000</v>
      </c>
      <c r="D240" s="7">
        <v>6.25</v>
      </c>
    </row>
    <row r="241" spans="1:4" x14ac:dyDescent="0.25">
      <c r="A241" s="3">
        <v>4</v>
      </c>
      <c r="B241" s="5">
        <v>145</v>
      </c>
      <c r="C241" s="1">
        <v>1026250000</v>
      </c>
      <c r="D241" s="7">
        <v>7.0775862068965516</v>
      </c>
    </row>
    <row r="242" spans="1:4" x14ac:dyDescent="0.25">
      <c r="A242" s="3">
        <v>5</v>
      </c>
      <c r="B242" s="5">
        <v>0</v>
      </c>
      <c r="C242" s="1">
        <v>0</v>
      </c>
      <c r="D242" s="7" t="s">
        <v>0</v>
      </c>
    </row>
    <row r="243" spans="1:4" x14ac:dyDescent="0.25">
      <c r="A243" s="3">
        <v>6</v>
      </c>
      <c r="B243" s="5">
        <v>920</v>
      </c>
      <c r="C243" s="1">
        <v>5420000000</v>
      </c>
      <c r="D243" s="7">
        <v>5.8913043478260869</v>
      </c>
    </row>
    <row r="244" spans="1:4" x14ac:dyDescent="0.25">
      <c r="A244" s="3">
        <v>7</v>
      </c>
      <c r="B244" s="5">
        <v>380</v>
      </c>
      <c r="C244" s="1">
        <v>2255000000</v>
      </c>
      <c r="D244" s="7">
        <v>5.9342105263157894</v>
      </c>
    </row>
    <row r="245" spans="1:4" x14ac:dyDescent="0.25">
      <c r="A245" s="3">
        <v>10</v>
      </c>
      <c r="B245" s="5">
        <v>41</v>
      </c>
      <c r="C245" s="1">
        <v>256250000</v>
      </c>
      <c r="D245" s="7">
        <v>6.25</v>
      </c>
    </row>
    <row r="246" spans="1:4" x14ac:dyDescent="0.25">
      <c r="A246" s="3">
        <v>11</v>
      </c>
      <c r="B246" s="5">
        <v>180</v>
      </c>
      <c r="C246" s="1">
        <v>1117500000</v>
      </c>
      <c r="D246" s="7">
        <v>6.208333333333333</v>
      </c>
    </row>
    <row r="247" spans="1:4" x14ac:dyDescent="0.25">
      <c r="A247" s="3">
        <v>12</v>
      </c>
      <c r="B247" s="5">
        <v>107</v>
      </c>
      <c r="C247" s="1">
        <v>535000000</v>
      </c>
      <c r="D247" s="7">
        <v>5</v>
      </c>
    </row>
    <row r="248" spans="1:4" x14ac:dyDescent="0.25">
      <c r="A248" s="3">
        <v>13</v>
      </c>
      <c r="B248" s="5">
        <v>679</v>
      </c>
      <c r="C248" s="1">
        <v>3837500000</v>
      </c>
      <c r="D248" s="7">
        <v>5.651693667157585</v>
      </c>
    </row>
    <row r="249" spans="1:4" x14ac:dyDescent="0.25">
      <c r="A249" s="3">
        <v>14</v>
      </c>
      <c r="B249" s="5">
        <v>550</v>
      </c>
      <c r="C249" s="1">
        <v>3275000000</v>
      </c>
      <c r="D249" s="7">
        <v>5.9545454545454541</v>
      </c>
    </row>
    <row r="250" spans="1:4" x14ac:dyDescent="0.25">
      <c r="A250" s="3">
        <v>17</v>
      </c>
      <c r="B250" s="5">
        <v>101.00726812000001</v>
      </c>
      <c r="C250" s="1">
        <v>680187430.81800008</v>
      </c>
      <c r="D250" s="7">
        <v>6.7340444254953491</v>
      </c>
    </row>
    <row r="251" spans="1:4" x14ac:dyDescent="0.25">
      <c r="A251" s="3">
        <v>18</v>
      </c>
      <c r="B251" s="5">
        <v>80.049843749999994</v>
      </c>
      <c r="C251" s="1">
        <v>542861367.1875</v>
      </c>
      <c r="D251" s="7">
        <v>6.7815418713731095</v>
      </c>
    </row>
    <row r="252" spans="1:4" x14ac:dyDescent="0.25">
      <c r="A252" s="3">
        <v>19</v>
      </c>
      <c r="B252" s="5">
        <v>0</v>
      </c>
      <c r="C252" s="1">
        <v>0</v>
      </c>
      <c r="D252" s="7" t="s">
        <v>0</v>
      </c>
    </row>
    <row r="253" spans="1:4" x14ac:dyDescent="0.25">
      <c r="A253" s="3">
        <v>20</v>
      </c>
      <c r="B253" s="5">
        <v>355</v>
      </c>
      <c r="C253" s="1">
        <v>2045000000</v>
      </c>
      <c r="D253" s="7">
        <v>5.76056338028169</v>
      </c>
    </row>
    <row r="254" spans="1:4" x14ac:dyDescent="0.25">
      <c r="A254" s="3">
        <v>21</v>
      </c>
      <c r="B254" s="5">
        <v>1290.00805556</v>
      </c>
      <c r="C254" s="1">
        <v>7195064444.4799995</v>
      </c>
      <c r="D254" s="7">
        <v>5.5775345072218023</v>
      </c>
    </row>
    <row r="255" spans="1:4" x14ac:dyDescent="0.25">
      <c r="A255" s="3">
        <v>24</v>
      </c>
      <c r="B255" s="5">
        <v>150.07048611000002</v>
      </c>
      <c r="C255" s="1">
        <v>1000563888.88</v>
      </c>
      <c r="D255" s="7">
        <v>6.6672929155876641</v>
      </c>
    </row>
    <row r="256" spans="1:4" x14ac:dyDescent="0.25">
      <c r="A256" s="3">
        <v>26</v>
      </c>
      <c r="B256" s="5">
        <v>770</v>
      </c>
      <c r="C256" s="1">
        <v>4785000000</v>
      </c>
      <c r="D256" s="7">
        <v>6.2142857142857144</v>
      </c>
    </row>
    <row r="257" spans="1:4" x14ac:dyDescent="0.25">
      <c r="A257" s="3">
        <v>27</v>
      </c>
      <c r="B257" s="5">
        <v>600</v>
      </c>
      <c r="C257" s="1">
        <v>3525000000</v>
      </c>
      <c r="D257" s="7">
        <v>5.875</v>
      </c>
    </row>
    <row r="258" spans="1:4" x14ac:dyDescent="0.25">
      <c r="A258" s="3">
        <v>28</v>
      </c>
      <c r="B258" s="5">
        <v>30</v>
      </c>
      <c r="C258" s="1">
        <v>322500000</v>
      </c>
      <c r="D258" s="7">
        <v>10.75</v>
      </c>
    </row>
    <row r="259" spans="1:4" x14ac:dyDescent="0.25">
      <c r="A259" s="3">
        <v>31</v>
      </c>
      <c r="B259" s="5">
        <v>70.076999999999998</v>
      </c>
      <c r="C259" s="1">
        <v>560616000</v>
      </c>
      <c r="D259" s="7">
        <v>8</v>
      </c>
    </row>
    <row r="260" spans="1:4" x14ac:dyDescent="0.25">
      <c r="B260" s="5">
        <v>0</v>
      </c>
    </row>
    <row r="261" spans="1:4" x14ac:dyDescent="0.25">
      <c r="A261" s="44">
        <v>2019</v>
      </c>
      <c r="B261" s="44"/>
      <c r="C261" s="44"/>
      <c r="D261" s="44"/>
    </row>
    <row r="262" spans="1:4" x14ac:dyDescent="0.25">
      <c r="A262" s="39" t="s">
        <v>1</v>
      </c>
      <c r="B262" s="36">
        <f>SUM(B263:B283)</f>
        <v>10849.479380569999</v>
      </c>
      <c r="C262" s="37"/>
      <c r="D262" s="38">
        <f>(SUMPRODUCT(B263:B283,D263:D283)/SUM(B263:B283))/100</f>
        <v>6.1580549462056225E-2</v>
      </c>
    </row>
    <row r="263" spans="1:4" x14ac:dyDescent="0.25">
      <c r="A263" s="3">
        <v>2</v>
      </c>
      <c r="B263" s="5">
        <v>870</v>
      </c>
      <c r="C263" s="1">
        <v>5260000000</v>
      </c>
      <c r="D263" s="7">
        <v>6.0459770114942533</v>
      </c>
    </row>
    <row r="264" spans="1:4" x14ac:dyDescent="0.25">
      <c r="A264" s="3">
        <v>3</v>
      </c>
      <c r="B264" s="5">
        <v>34</v>
      </c>
      <c r="C264" s="1">
        <v>196000000</v>
      </c>
      <c r="D264" s="7">
        <v>5.7647058823529411</v>
      </c>
    </row>
    <row r="265" spans="1:4" x14ac:dyDescent="0.25">
      <c r="A265" s="3">
        <v>4</v>
      </c>
      <c r="B265" s="5">
        <v>0</v>
      </c>
      <c r="C265" s="1">
        <v>0</v>
      </c>
      <c r="D265" s="7" t="s">
        <v>0</v>
      </c>
    </row>
    <row r="266" spans="1:4" x14ac:dyDescent="0.25">
      <c r="A266" s="3">
        <v>7</v>
      </c>
      <c r="B266" s="5">
        <v>500</v>
      </c>
      <c r="C266" s="1">
        <v>2825000000</v>
      </c>
      <c r="D266" s="7">
        <v>5.65</v>
      </c>
    </row>
    <row r="267" spans="1:4" x14ac:dyDescent="0.25">
      <c r="A267" s="3">
        <v>8</v>
      </c>
      <c r="B267" s="5">
        <v>0</v>
      </c>
      <c r="C267" s="1">
        <v>0</v>
      </c>
      <c r="D267" s="7" t="s">
        <v>0</v>
      </c>
    </row>
    <row r="268" spans="1:4" x14ac:dyDescent="0.25">
      <c r="A268" s="3">
        <v>9</v>
      </c>
      <c r="B268" s="5">
        <v>118.1078</v>
      </c>
      <c r="C268" s="1">
        <v>848862400</v>
      </c>
      <c r="D268" s="7">
        <v>7.1871832342995132</v>
      </c>
    </row>
    <row r="269" spans="1:4" x14ac:dyDescent="0.25">
      <c r="A269" s="3">
        <v>10</v>
      </c>
      <c r="B269" s="5">
        <v>100</v>
      </c>
      <c r="C269" s="1">
        <v>800000000</v>
      </c>
      <c r="D269" s="7">
        <v>8</v>
      </c>
    </row>
    <row r="270" spans="1:4" x14ac:dyDescent="0.25">
      <c r="A270" s="3">
        <v>11</v>
      </c>
      <c r="B270" s="5">
        <v>1449.2401455900001</v>
      </c>
      <c r="C270" s="1">
        <v>9088113281.1920013</v>
      </c>
      <c r="D270" s="7">
        <v>6.2709505452542782</v>
      </c>
    </row>
    <row r="271" spans="1:4" x14ac:dyDescent="0.25">
      <c r="A271" s="3">
        <v>14</v>
      </c>
      <c r="B271" s="5">
        <v>0</v>
      </c>
      <c r="C271" s="1">
        <v>0</v>
      </c>
      <c r="D271" s="7" t="s">
        <v>0</v>
      </c>
    </row>
    <row r="272" spans="1:4" x14ac:dyDescent="0.25">
      <c r="A272" s="3">
        <v>15</v>
      </c>
      <c r="B272" s="5">
        <v>450.11</v>
      </c>
      <c r="C272" s="1">
        <v>3010918500</v>
      </c>
      <c r="D272" s="7">
        <v>6.6892948390393459</v>
      </c>
    </row>
    <row r="273" spans="1:4" x14ac:dyDescent="0.25">
      <c r="A273" s="3">
        <v>16</v>
      </c>
      <c r="B273" s="5">
        <v>642.27358611</v>
      </c>
      <c r="C273" s="1">
        <v>4047284444.0184999</v>
      </c>
      <c r="D273" s="7">
        <v>6.3014960159444193</v>
      </c>
    </row>
    <row r="274" spans="1:4" x14ac:dyDescent="0.25">
      <c r="A274" s="3">
        <v>17</v>
      </c>
      <c r="B274" s="5">
        <v>160</v>
      </c>
      <c r="C274" s="1">
        <v>1060000000</v>
      </c>
      <c r="D274" s="7">
        <v>6.625</v>
      </c>
    </row>
    <row r="275" spans="1:4" x14ac:dyDescent="0.25">
      <c r="A275" s="3">
        <v>18</v>
      </c>
      <c r="B275" s="5">
        <v>1870</v>
      </c>
      <c r="C275" s="1">
        <v>11272500000</v>
      </c>
      <c r="D275" s="7">
        <v>6.0280748663101607</v>
      </c>
    </row>
    <row r="276" spans="1:4" x14ac:dyDescent="0.25">
      <c r="A276" s="3">
        <v>22</v>
      </c>
      <c r="B276" s="5">
        <v>150.27091430999999</v>
      </c>
      <c r="C276" s="1">
        <v>1149762134.4885001</v>
      </c>
      <c r="D276" s="7">
        <v>7.6512619875101633</v>
      </c>
    </row>
    <row r="277" spans="1:4" x14ac:dyDescent="0.25">
      <c r="A277" s="3">
        <v>23</v>
      </c>
      <c r="B277" s="5">
        <v>2400.3277869799999</v>
      </c>
      <c r="C277" s="1">
        <v>14734737021.283001</v>
      </c>
      <c r="D277" s="7">
        <v>6.1386353568908518</v>
      </c>
    </row>
    <row r="278" spans="1:4" x14ac:dyDescent="0.25">
      <c r="A278" s="3">
        <v>24</v>
      </c>
      <c r="B278" s="5">
        <v>100</v>
      </c>
      <c r="C278" s="1">
        <v>575000000</v>
      </c>
      <c r="D278" s="7">
        <v>5.75</v>
      </c>
    </row>
    <row r="279" spans="1:4" x14ac:dyDescent="0.25">
      <c r="A279" s="3">
        <v>25</v>
      </c>
      <c r="B279" s="5">
        <v>221.74008501999998</v>
      </c>
      <c r="C279" s="1">
        <v>1420096709.9169998</v>
      </c>
      <c r="D279" s="7">
        <v>6.4043301407993658</v>
      </c>
    </row>
    <row r="280" spans="1:4" x14ac:dyDescent="0.25">
      <c r="A280" s="3">
        <v>28</v>
      </c>
      <c r="B280" s="5">
        <v>100.40906256</v>
      </c>
      <c r="C280" s="1">
        <v>838415672.37599993</v>
      </c>
      <c r="D280" s="7">
        <v>8.35</v>
      </c>
    </row>
    <row r="281" spans="1:4" x14ac:dyDescent="0.25">
      <c r="A281" s="3">
        <v>29</v>
      </c>
      <c r="B281" s="5">
        <v>584</v>
      </c>
      <c r="C281" s="1">
        <v>3504000000</v>
      </c>
      <c r="D281" s="7">
        <v>6</v>
      </c>
    </row>
    <row r="282" spans="1:4" x14ac:dyDescent="0.25">
      <c r="A282" s="3">
        <v>30</v>
      </c>
      <c r="B282" s="5">
        <v>349</v>
      </c>
      <c r="C282" s="1">
        <v>1968500000</v>
      </c>
      <c r="D282" s="7">
        <v>5.6404011461318051</v>
      </c>
    </row>
    <row r="283" spans="1:4" x14ac:dyDescent="0.25">
      <c r="A283" s="3">
        <v>31</v>
      </c>
      <c r="B283" s="5">
        <v>750</v>
      </c>
      <c r="C283" s="1">
        <v>4212500000</v>
      </c>
      <c r="D283" s="7">
        <v>5.6166666666666663</v>
      </c>
    </row>
    <row r="284" spans="1:4" x14ac:dyDescent="0.25">
      <c r="A284" s="39" t="s">
        <v>2</v>
      </c>
      <c r="B284" s="36">
        <f>SUM(B285:B303)</f>
        <v>4521.87068163</v>
      </c>
      <c r="C284" s="37"/>
      <c r="D284" s="38">
        <f>(SUMPRODUCT(B285:B303,D285:D303)/SUM(B285:B303))/100</f>
        <v>6.2891228635986188E-2</v>
      </c>
    </row>
    <row r="285" spans="1:4" x14ac:dyDescent="0.25">
      <c r="A285" s="3">
        <v>1</v>
      </c>
      <c r="B285" s="5">
        <v>1050</v>
      </c>
      <c r="C285" s="1">
        <v>6100000000</v>
      </c>
      <c r="D285" s="7">
        <v>5.8095238095238093</v>
      </c>
    </row>
    <row r="286" spans="1:4" x14ac:dyDescent="0.25">
      <c r="A286" s="3">
        <v>4</v>
      </c>
      <c r="B286" s="5">
        <v>150</v>
      </c>
      <c r="C286" s="1">
        <v>922500000</v>
      </c>
      <c r="D286" s="7">
        <v>6.15</v>
      </c>
    </row>
    <row r="287" spans="1:4" x14ac:dyDescent="0.25">
      <c r="A287" s="3">
        <v>5</v>
      </c>
      <c r="B287" s="5">
        <v>30</v>
      </c>
      <c r="C287" s="1">
        <v>145500000</v>
      </c>
      <c r="D287" s="7">
        <v>4.8499999999999996</v>
      </c>
    </row>
    <row r="288" spans="1:4" x14ac:dyDescent="0.25">
      <c r="A288" s="3">
        <v>6</v>
      </c>
      <c r="B288" s="5">
        <v>0</v>
      </c>
      <c r="C288" s="1">
        <v>0</v>
      </c>
      <c r="D288" s="7" t="s">
        <v>0</v>
      </c>
    </row>
    <row r="289" spans="1:4" x14ac:dyDescent="0.25">
      <c r="A289" s="3">
        <v>7</v>
      </c>
      <c r="B289" s="5">
        <v>0</v>
      </c>
      <c r="C289" s="1">
        <v>0</v>
      </c>
      <c r="D289" s="7" t="s">
        <v>0</v>
      </c>
    </row>
    <row r="290" spans="1:4" x14ac:dyDescent="0.25">
      <c r="A290" s="3">
        <v>8</v>
      </c>
      <c r="B290" s="5">
        <v>320</v>
      </c>
      <c r="C290" s="1">
        <v>1903000000</v>
      </c>
      <c r="D290" s="7">
        <v>5.9468750000000004</v>
      </c>
    </row>
    <row r="291" spans="1:4" x14ac:dyDescent="0.25">
      <c r="A291" s="3">
        <v>11</v>
      </c>
      <c r="B291" s="5">
        <v>0</v>
      </c>
      <c r="C291" s="1">
        <v>0</v>
      </c>
      <c r="D291" s="7" t="s">
        <v>0</v>
      </c>
    </row>
    <row r="292" spans="1:4" x14ac:dyDescent="0.25">
      <c r="A292" s="3">
        <v>12</v>
      </c>
      <c r="B292" s="5">
        <v>0</v>
      </c>
      <c r="C292" s="1">
        <v>0</v>
      </c>
      <c r="D292" s="7" t="s">
        <v>0</v>
      </c>
    </row>
    <row r="293" spans="1:4" x14ac:dyDescent="0.25">
      <c r="A293" s="3">
        <v>13</v>
      </c>
      <c r="B293" s="5">
        <v>0</v>
      </c>
      <c r="C293" s="1">
        <v>0</v>
      </c>
      <c r="D293" s="7" t="s">
        <v>0</v>
      </c>
    </row>
    <row r="294" spans="1:4" x14ac:dyDescent="0.25">
      <c r="A294" s="3">
        <v>14</v>
      </c>
      <c r="B294" s="5">
        <v>0</v>
      </c>
      <c r="C294" s="1">
        <v>0</v>
      </c>
      <c r="D294" s="7" t="s">
        <v>0</v>
      </c>
    </row>
    <row r="295" spans="1:4" x14ac:dyDescent="0.25">
      <c r="A295" s="3">
        <v>15</v>
      </c>
      <c r="B295" s="5">
        <v>360</v>
      </c>
      <c r="C295" s="1">
        <v>2295000000</v>
      </c>
      <c r="D295" s="7">
        <v>6.375</v>
      </c>
    </row>
    <row r="296" spans="1:4" x14ac:dyDescent="0.25">
      <c r="A296" s="3">
        <v>18</v>
      </c>
      <c r="B296" s="5">
        <v>100</v>
      </c>
      <c r="C296" s="1">
        <v>625000000</v>
      </c>
      <c r="D296" s="7">
        <v>6.25</v>
      </c>
    </row>
    <row r="297" spans="1:4" x14ac:dyDescent="0.25">
      <c r="A297" s="3">
        <v>19</v>
      </c>
      <c r="B297" s="5">
        <v>100.89721701000001</v>
      </c>
      <c r="C297" s="1">
        <v>842491762.03349996</v>
      </c>
      <c r="D297" s="7">
        <v>8.35</v>
      </c>
    </row>
    <row r="298" spans="1:4" x14ac:dyDescent="0.25">
      <c r="A298" s="3">
        <v>20</v>
      </c>
      <c r="B298" s="5">
        <v>0</v>
      </c>
      <c r="C298" s="1">
        <v>0</v>
      </c>
      <c r="D298" s="7" t="s">
        <v>0</v>
      </c>
    </row>
    <row r="299" spans="1:4" x14ac:dyDescent="0.25">
      <c r="A299" s="3">
        <v>21</v>
      </c>
      <c r="B299" s="5">
        <v>625</v>
      </c>
      <c r="C299" s="1">
        <v>3945000000</v>
      </c>
      <c r="D299" s="7">
        <v>6.3120000000000003</v>
      </c>
    </row>
    <row r="300" spans="1:4" x14ac:dyDescent="0.25">
      <c r="A300" s="3">
        <v>22</v>
      </c>
      <c r="B300" s="5">
        <v>1375.97346462</v>
      </c>
      <c r="C300" s="1">
        <v>8862608528.0419998</v>
      </c>
      <c r="D300" s="7">
        <v>6.4409734314822495</v>
      </c>
    </row>
    <row r="301" spans="1:4" x14ac:dyDescent="0.25">
      <c r="A301" s="3">
        <v>25</v>
      </c>
      <c r="B301" s="5">
        <v>410</v>
      </c>
      <c r="C301" s="1">
        <v>2797500000</v>
      </c>
      <c r="D301" s="7">
        <v>6.8231707317073171</v>
      </c>
    </row>
    <row r="302" spans="1:4" x14ac:dyDescent="0.25">
      <c r="A302" s="3">
        <v>26</v>
      </c>
      <c r="B302" s="5">
        <v>0</v>
      </c>
      <c r="C302" s="1">
        <v>0</v>
      </c>
      <c r="D302" s="7" t="s">
        <v>0</v>
      </c>
    </row>
    <row r="303" spans="1:4" x14ac:dyDescent="0.25">
      <c r="A303" s="3">
        <v>28</v>
      </c>
      <c r="B303" s="5">
        <v>0</v>
      </c>
      <c r="C303" s="1">
        <v>0</v>
      </c>
      <c r="D303" s="7" t="s">
        <v>0</v>
      </c>
    </row>
    <row r="304" spans="1:4" x14ac:dyDescent="0.25">
      <c r="A304" s="39" t="s">
        <v>3</v>
      </c>
      <c r="B304" s="36">
        <f>SUM(B305:B325)</f>
        <v>2940.5468263299995</v>
      </c>
      <c r="C304" s="37"/>
      <c r="D304" s="38">
        <f>(SUMPRODUCT(B305:B325,D305:D325)/SUM(B305:B325))/100</f>
        <v>6.2015932940438334E-2</v>
      </c>
    </row>
    <row r="305" spans="1:4" x14ac:dyDescent="0.25">
      <c r="A305" s="3">
        <v>1</v>
      </c>
      <c r="B305" s="5">
        <v>968.7</v>
      </c>
      <c r="C305" s="1">
        <v>5993035000</v>
      </c>
      <c r="D305" s="7">
        <v>6.1866780220914626</v>
      </c>
    </row>
    <row r="306" spans="1:4" x14ac:dyDescent="0.25">
      <c r="A306" s="3">
        <v>4</v>
      </c>
      <c r="B306" s="5">
        <v>0</v>
      </c>
      <c r="C306" s="1">
        <v>0</v>
      </c>
      <c r="D306" s="7" t="s">
        <v>0</v>
      </c>
    </row>
    <row r="307" spans="1:4" x14ac:dyDescent="0.25">
      <c r="A307" s="3">
        <v>5</v>
      </c>
      <c r="B307" s="5">
        <v>270</v>
      </c>
      <c r="C307" s="1">
        <v>1687500000</v>
      </c>
      <c r="D307" s="7">
        <v>6.25</v>
      </c>
    </row>
    <row r="308" spans="1:4" x14ac:dyDescent="0.25">
      <c r="A308" s="3">
        <v>6</v>
      </c>
      <c r="B308" s="5">
        <v>150</v>
      </c>
      <c r="C308" s="1">
        <v>1000000000</v>
      </c>
      <c r="D308" s="7">
        <v>6.666666666666667</v>
      </c>
    </row>
    <row r="309" spans="1:4" x14ac:dyDescent="0.25">
      <c r="A309" s="3">
        <v>7</v>
      </c>
      <c r="B309" s="5">
        <v>0</v>
      </c>
      <c r="C309" s="1">
        <v>0</v>
      </c>
      <c r="D309" s="7" t="s">
        <v>0</v>
      </c>
    </row>
    <row r="310" spans="1:4" x14ac:dyDescent="0.25">
      <c r="A310" s="3">
        <v>8</v>
      </c>
      <c r="B310" s="5">
        <v>0</v>
      </c>
      <c r="C310" s="1">
        <v>0</v>
      </c>
      <c r="D310" s="7" t="s">
        <v>0</v>
      </c>
    </row>
    <row r="311" spans="1:4" x14ac:dyDescent="0.25">
      <c r="A311" s="3">
        <v>11</v>
      </c>
      <c r="B311" s="5">
        <v>0</v>
      </c>
      <c r="C311" s="1">
        <v>0</v>
      </c>
      <c r="D311" s="7" t="s">
        <v>0</v>
      </c>
    </row>
    <row r="312" spans="1:4" x14ac:dyDescent="0.25">
      <c r="A312" s="3">
        <v>12</v>
      </c>
      <c r="B312" s="5">
        <v>0</v>
      </c>
      <c r="C312" s="1">
        <v>0</v>
      </c>
      <c r="D312" s="7" t="s">
        <v>0</v>
      </c>
    </row>
    <row r="313" spans="1:4" x14ac:dyDescent="0.25">
      <c r="A313" s="3">
        <v>13</v>
      </c>
      <c r="B313" s="5">
        <v>50</v>
      </c>
      <c r="C313" s="1">
        <v>325000000</v>
      </c>
      <c r="D313" s="7">
        <v>6.5</v>
      </c>
    </row>
    <row r="314" spans="1:4" x14ac:dyDescent="0.25">
      <c r="A314" s="3">
        <v>14</v>
      </c>
      <c r="B314" s="5">
        <v>0</v>
      </c>
      <c r="C314" s="1">
        <v>0</v>
      </c>
      <c r="D314" s="7" t="s">
        <v>0</v>
      </c>
    </row>
    <row r="315" spans="1:4" x14ac:dyDescent="0.25">
      <c r="A315" s="3">
        <v>15</v>
      </c>
      <c r="B315" s="5">
        <v>1000</v>
      </c>
      <c r="C315" s="1">
        <v>6150000000</v>
      </c>
      <c r="D315" s="7">
        <v>6.15</v>
      </c>
    </row>
    <row r="316" spans="1:4" x14ac:dyDescent="0.25">
      <c r="A316" s="3">
        <v>18</v>
      </c>
      <c r="B316" s="5">
        <v>0</v>
      </c>
      <c r="C316" s="1">
        <v>0</v>
      </c>
      <c r="D316" s="7" t="s">
        <v>0</v>
      </c>
    </row>
    <row r="317" spans="1:4" x14ac:dyDescent="0.25">
      <c r="A317" s="3">
        <v>19</v>
      </c>
      <c r="B317" s="5">
        <v>0</v>
      </c>
      <c r="C317" s="1">
        <v>0</v>
      </c>
      <c r="D317" s="7" t="s">
        <v>0</v>
      </c>
    </row>
    <row r="318" spans="1:4" x14ac:dyDescent="0.25">
      <c r="A318" s="3">
        <v>20</v>
      </c>
      <c r="B318" s="5">
        <v>0.43603399999999998</v>
      </c>
      <c r="C318" s="1">
        <v>1308102</v>
      </c>
      <c r="D318" s="7">
        <v>3</v>
      </c>
    </row>
    <row r="319" spans="1:4" x14ac:dyDescent="0.25">
      <c r="A319" s="3">
        <v>21</v>
      </c>
      <c r="B319" s="5">
        <v>301.41079232999999</v>
      </c>
      <c r="C319" s="1">
        <v>1879232376.99</v>
      </c>
      <c r="D319" s="7">
        <v>6.2347879532213968</v>
      </c>
    </row>
    <row r="320" spans="1:4" x14ac:dyDescent="0.25">
      <c r="A320" s="3">
        <v>22</v>
      </c>
      <c r="B320" s="5">
        <v>200</v>
      </c>
      <c r="C320" s="1">
        <v>1200000000</v>
      </c>
      <c r="D320" s="7">
        <v>6</v>
      </c>
    </row>
    <row r="321" spans="1:4" x14ac:dyDescent="0.25">
      <c r="A321" s="3">
        <v>25</v>
      </c>
      <c r="B321" s="5">
        <v>0</v>
      </c>
      <c r="C321" s="1">
        <v>0</v>
      </c>
      <c r="D321" s="7" t="s">
        <v>0</v>
      </c>
    </row>
    <row r="322" spans="1:4" x14ac:dyDescent="0.25">
      <c r="A322" s="3">
        <v>26</v>
      </c>
      <c r="B322" s="5">
        <v>0</v>
      </c>
      <c r="C322" s="1">
        <v>0</v>
      </c>
      <c r="D322" s="7" t="s">
        <v>0</v>
      </c>
    </row>
    <row r="323" spans="1:4" x14ac:dyDescent="0.25">
      <c r="A323" s="3">
        <v>27</v>
      </c>
      <c r="B323" s="5">
        <v>0</v>
      </c>
      <c r="C323" s="1">
        <v>0</v>
      </c>
      <c r="D323" s="7" t="s">
        <v>0</v>
      </c>
    </row>
    <row r="324" spans="1:4" x14ac:dyDescent="0.25">
      <c r="A324" s="3">
        <v>28</v>
      </c>
      <c r="B324" s="5">
        <v>0</v>
      </c>
      <c r="C324" s="1">
        <v>0</v>
      </c>
      <c r="D324" s="7" t="s">
        <v>0</v>
      </c>
    </row>
    <row r="325" spans="1:4" x14ac:dyDescent="0.25">
      <c r="A325" s="3">
        <v>29</v>
      </c>
      <c r="B325" s="5">
        <v>0</v>
      </c>
      <c r="C325" s="1">
        <v>0</v>
      </c>
      <c r="D325" s="7" t="s">
        <v>0</v>
      </c>
    </row>
    <row r="326" spans="1:4" x14ac:dyDescent="0.25">
      <c r="A326" s="39" t="s">
        <v>4</v>
      </c>
      <c r="B326" s="36">
        <f>SUM(B327:B346)</f>
        <v>1095</v>
      </c>
      <c r="C326" s="37"/>
      <c r="D326" s="38">
        <f>(SUMPRODUCT(B327:B346,D327:D346)/SUM(B327:B346))/100</f>
        <v>6.3470319634703204E-2</v>
      </c>
    </row>
    <row r="327" spans="1:4" x14ac:dyDescent="0.25">
      <c r="A327" s="3">
        <v>1</v>
      </c>
      <c r="B327" s="5">
        <v>0</v>
      </c>
      <c r="C327" s="1">
        <v>0</v>
      </c>
      <c r="D327" s="7" t="s">
        <v>0</v>
      </c>
    </row>
    <row r="328" spans="1:4" x14ac:dyDescent="0.25">
      <c r="A328" s="3">
        <v>2</v>
      </c>
      <c r="B328" s="5">
        <v>70</v>
      </c>
      <c r="C328" s="1">
        <v>612500000</v>
      </c>
      <c r="D328" s="7">
        <v>8.75</v>
      </c>
    </row>
    <row r="329" spans="1:4" x14ac:dyDescent="0.25">
      <c r="A329" s="3">
        <v>3</v>
      </c>
      <c r="B329" s="5">
        <v>70</v>
      </c>
      <c r="C329" s="1">
        <v>577500000</v>
      </c>
      <c r="D329" s="7">
        <v>8.25</v>
      </c>
    </row>
    <row r="330" spans="1:4" x14ac:dyDescent="0.25">
      <c r="A330" s="3">
        <v>4</v>
      </c>
      <c r="B330" s="5">
        <v>0</v>
      </c>
      <c r="C330" s="1">
        <v>0</v>
      </c>
      <c r="D330" s="7" t="s">
        <v>0</v>
      </c>
    </row>
    <row r="331" spans="1:4" x14ac:dyDescent="0.25">
      <c r="A331" s="3">
        <v>5</v>
      </c>
      <c r="B331" s="5">
        <v>0</v>
      </c>
      <c r="C331" s="1">
        <v>0</v>
      </c>
      <c r="D331" s="7" t="s">
        <v>0</v>
      </c>
    </row>
    <row r="332" spans="1:4" x14ac:dyDescent="0.25">
      <c r="A332" s="3">
        <v>8</v>
      </c>
      <c r="B332" s="5">
        <v>0</v>
      </c>
      <c r="C332" s="1">
        <v>0</v>
      </c>
      <c r="D332" s="7" t="s">
        <v>0</v>
      </c>
    </row>
    <row r="333" spans="1:4" x14ac:dyDescent="0.25">
      <c r="A333" s="3">
        <v>9</v>
      </c>
      <c r="B333" s="5">
        <v>0</v>
      </c>
      <c r="C333" s="1">
        <v>0</v>
      </c>
      <c r="D333" s="7" t="s">
        <v>0</v>
      </c>
    </row>
    <row r="334" spans="1:4" x14ac:dyDescent="0.25">
      <c r="A334" s="3">
        <v>10</v>
      </c>
      <c r="B334" s="5">
        <v>0</v>
      </c>
      <c r="C334" s="1">
        <v>0</v>
      </c>
      <c r="D334" s="7" t="s">
        <v>0</v>
      </c>
    </row>
    <row r="335" spans="1:4" x14ac:dyDescent="0.25">
      <c r="A335" s="3">
        <v>11</v>
      </c>
      <c r="B335" s="5">
        <v>0</v>
      </c>
      <c r="C335" s="1">
        <v>0</v>
      </c>
      <c r="D335" s="7" t="s">
        <v>0</v>
      </c>
    </row>
    <row r="336" spans="1:4" x14ac:dyDescent="0.25">
      <c r="A336" s="3">
        <v>12</v>
      </c>
      <c r="B336" s="5">
        <v>0</v>
      </c>
      <c r="C336" s="1">
        <v>0</v>
      </c>
      <c r="D336" s="7" t="s">
        <v>0</v>
      </c>
    </row>
    <row r="337" spans="1:4" x14ac:dyDescent="0.25">
      <c r="A337" s="3">
        <v>15</v>
      </c>
      <c r="B337" s="5">
        <v>0</v>
      </c>
      <c r="C337" s="1">
        <v>0</v>
      </c>
      <c r="D337" s="7" t="s">
        <v>0</v>
      </c>
    </row>
    <row r="338" spans="1:4" x14ac:dyDescent="0.25">
      <c r="A338" s="3">
        <v>16</v>
      </c>
      <c r="B338" s="5">
        <v>0</v>
      </c>
      <c r="C338" s="1">
        <v>0</v>
      </c>
      <c r="D338" s="7" t="s">
        <v>0</v>
      </c>
    </row>
    <row r="339" spans="1:4" x14ac:dyDescent="0.25">
      <c r="A339" s="3">
        <v>17</v>
      </c>
      <c r="B339" s="5">
        <v>105</v>
      </c>
      <c r="C339" s="1">
        <v>582500000</v>
      </c>
      <c r="D339" s="7">
        <v>5.5476190476190474</v>
      </c>
    </row>
    <row r="340" spans="1:4" x14ac:dyDescent="0.25">
      <c r="A340" s="3">
        <v>18</v>
      </c>
      <c r="B340" s="5">
        <v>0</v>
      </c>
      <c r="C340" s="1">
        <v>0</v>
      </c>
      <c r="D340" s="7" t="s">
        <v>0</v>
      </c>
    </row>
    <row r="341" spans="1:4" x14ac:dyDescent="0.25">
      <c r="A341" s="3">
        <v>22</v>
      </c>
      <c r="B341" s="5">
        <v>50</v>
      </c>
      <c r="C341" s="1">
        <v>325000000</v>
      </c>
      <c r="D341" s="7">
        <v>6.5</v>
      </c>
    </row>
    <row r="342" spans="1:4" x14ac:dyDescent="0.25">
      <c r="A342" s="3">
        <v>23</v>
      </c>
      <c r="B342" s="5">
        <v>450</v>
      </c>
      <c r="C342" s="1">
        <v>2737500000</v>
      </c>
      <c r="D342" s="7">
        <v>6.083333333333333</v>
      </c>
    </row>
    <row r="343" spans="1:4" x14ac:dyDescent="0.25">
      <c r="A343" s="3">
        <v>24</v>
      </c>
      <c r="B343" s="5">
        <v>250</v>
      </c>
      <c r="C343" s="1">
        <v>1500000000</v>
      </c>
      <c r="D343" s="7">
        <v>6</v>
      </c>
    </row>
    <row r="344" spans="1:4" x14ac:dyDescent="0.25">
      <c r="A344" s="3">
        <v>25</v>
      </c>
      <c r="B344" s="5">
        <v>100</v>
      </c>
      <c r="C344" s="1">
        <v>615000000</v>
      </c>
      <c r="D344" s="7">
        <v>6.15</v>
      </c>
    </row>
    <row r="345" spans="1:4" x14ac:dyDescent="0.25">
      <c r="A345" s="3">
        <v>26</v>
      </c>
      <c r="B345" s="5">
        <v>0</v>
      </c>
      <c r="C345" s="1">
        <v>0</v>
      </c>
      <c r="D345" s="7" t="s">
        <v>0</v>
      </c>
    </row>
    <row r="346" spans="1:4" x14ac:dyDescent="0.25">
      <c r="A346" s="3">
        <v>30</v>
      </c>
      <c r="B346" s="5">
        <v>0</v>
      </c>
      <c r="C346" s="1">
        <v>0</v>
      </c>
      <c r="D346" s="7" t="s">
        <v>0</v>
      </c>
    </row>
    <row r="347" spans="1:4" x14ac:dyDescent="0.25">
      <c r="A347" s="39" t="s">
        <v>5</v>
      </c>
      <c r="B347" s="36">
        <f>SUM(B348:B370)</f>
        <v>1275</v>
      </c>
      <c r="C347" s="37"/>
      <c r="D347" s="38">
        <f>(SUMPRODUCT(B348:B370,D348:D370)/B347)/100</f>
        <v>6.275098039215686E-2</v>
      </c>
    </row>
    <row r="348" spans="1:4" x14ac:dyDescent="0.25">
      <c r="A348" s="3">
        <v>1</v>
      </c>
      <c r="B348" s="5">
        <v>100</v>
      </c>
      <c r="C348" s="1">
        <v>650000000</v>
      </c>
      <c r="D348" s="7">
        <v>6.5</v>
      </c>
    </row>
    <row r="349" spans="1:4" x14ac:dyDescent="0.25">
      <c r="A349" s="3">
        <v>2</v>
      </c>
      <c r="B349" s="5">
        <v>75</v>
      </c>
      <c r="C349" s="1">
        <v>476250000</v>
      </c>
      <c r="D349" s="7">
        <v>6.35</v>
      </c>
    </row>
    <row r="350" spans="1:4" x14ac:dyDescent="0.25">
      <c r="A350" s="3">
        <v>3</v>
      </c>
      <c r="B350" s="5">
        <v>0</v>
      </c>
      <c r="C350" s="1">
        <v>0</v>
      </c>
      <c r="D350" s="7" t="s">
        <v>0</v>
      </c>
    </row>
    <row r="351" spans="1:4" x14ac:dyDescent="0.25">
      <c r="A351" s="3">
        <v>6</v>
      </c>
      <c r="B351" s="5">
        <v>0</v>
      </c>
      <c r="C351" s="1">
        <v>0</v>
      </c>
      <c r="D351" s="7" t="s">
        <v>0</v>
      </c>
    </row>
    <row r="352" spans="1:4" x14ac:dyDescent="0.25">
      <c r="A352" s="3">
        <v>7</v>
      </c>
      <c r="B352" s="5">
        <v>0</v>
      </c>
      <c r="C352" s="1">
        <v>0</v>
      </c>
      <c r="D352" s="7" t="s">
        <v>0</v>
      </c>
    </row>
    <row r="353" spans="1:4" x14ac:dyDescent="0.25">
      <c r="A353" s="3">
        <v>8</v>
      </c>
      <c r="B353" s="5">
        <v>40</v>
      </c>
      <c r="C353" s="1">
        <v>264000000</v>
      </c>
      <c r="D353" s="7">
        <v>6.6</v>
      </c>
    </row>
    <row r="354" spans="1:4" x14ac:dyDescent="0.25">
      <c r="A354" s="3">
        <v>9</v>
      </c>
      <c r="B354" s="5">
        <v>0</v>
      </c>
      <c r="C354" s="1">
        <v>0</v>
      </c>
      <c r="D354" s="7" t="s">
        <v>0</v>
      </c>
    </row>
    <row r="355" spans="1:4" x14ac:dyDescent="0.25">
      <c r="A355" s="3">
        <v>10</v>
      </c>
      <c r="B355" s="5">
        <v>0</v>
      </c>
      <c r="C355" s="1">
        <v>0</v>
      </c>
      <c r="D355" s="7" t="s">
        <v>0</v>
      </c>
    </row>
    <row r="356" spans="1:4" x14ac:dyDescent="0.25">
      <c r="A356" s="3">
        <v>13</v>
      </c>
      <c r="B356" s="5">
        <v>0</v>
      </c>
      <c r="C356" s="1">
        <v>0</v>
      </c>
      <c r="D356" s="7" t="s">
        <v>0</v>
      </c>
    </row>
    <row r="357" spans="1:4" x14ac:dyDescent="0.25">
      <c r="A357" s="3">
        <v>14</v>
      </c>
      <c r="B357" s="5">
        <v>0</v>
      </c>
      <c r="C357" s="1">
        <v>0</v>
      </c>
      <c r="D357" s="7" t="s">
        <v>0</v>
      </c>
    </row>
    <row r="358" spans="1:4" x14ac:dyDescent="0.25">
      <c r="A358" s="3">
        <v>15</v>
      </c>
      <c r="B358" s="5">
        <v>0</v>
      </c>
      <c r="C358" s="1">
        <v>0</v>
      </c>
      <c r="D358" s="7" t="s">
        <v>0</v>
      </c>
    </row>
    <row r="359" spans="1:4" x14ac:dyDescent="0.25">
      <c r="A359" s="3">
        <v>16</v>
      </c>
      <c r="B359" s="5">
        <v>0</v>
      </c>
      <c r="C359" s="1">
        <v>0</v>
      </c>
      <c r="D359" s="7" t="s">
        <v>0</v>
      </c>
    </row>
    <row r="360" spans="1:4" x14ac:dyDescent="0.25">
      <c r="A360" s="3">
        <v>17</v>
      </c>
      <c r="B360" s="5">
        <v>0</v>
      </c>
      <c r="C360" s="1">
        <v>0</v>
      </c>
      <c r="D360" s="7" t="s">
        <v>0</v>
      </c>
    </row>
    <row r="361" spans="1:4" x14ac:dyDescent="0.25">
      <c r="A361" s="3">
        <v>20</v>
      </c>
      <c r="B361" s="5">
        <v>0</v>
      </c>
      <c r="C361" s="1">
        <v>0</v>
      </c>
      <c r="D361" s="7" t="s">
        <v>0</v>
      </c>
    </row>
    <row r="362" spans="1:4" x14ac:dyDescent="0.25">
      <c r="A362" s="3">
        <v>21</v>
      </c>
      <c r="B362" s="5">
        <v>0</v>
      </c>
      <c r="C362" s="1">
        <v>0</v>
      </c>
      <c r="D362" s="7" t="s">
        <v>0</v>
      </c>
    </row>
    <row r="363" spans="1:4" x14ac:dyDescent="0.25">
      <c r="A363" s="3">
        <v>22</v>
      </c>
      <c r="B363" s="5">
        <v>0</v>
      </c>
      <c r="C363" s="1">
        <v>0</v>
      </c>
      <c r="D363" s="7" t="s">
        <v>0</v>
      </c>
    </row>
    <row r="364" spans="1:4" x14ac:dyDescent="0.25">
      <c r="A364" s="3">
        <v>23</v>
      </c>
      <c r="B364" s="5">
        <v>0</v>
      </c>
      <c r="C364" s="1">
        <v>0</v>
      </c>
      <c r="D364" s="7" t="s">
        <v>0</v>
      </c>
    </row>
    <row r="365" spans="1:4" x14ac:dyDescent="0.25">
      <c r="A365" s="3">
        <v>24</v>
      </c>
      <c r="B365" s="5">
        <v>350</v>
      </c>
      <c r="C365" s="1">
        <v>2152500000</v>
      </c>
      <c r="D365" s="7">
        <v>6.15</v>
      </c>
    </row>
    <row r="366" spans="1:4" x14ac:dyDescent="0.25">
      <c r="A366" s="3">
        <v>27</v>
      </c>
      <c r="B366" s="5">
        <v>0</v>
      </c>
      <c r="C366" s="1">
        <v>0</v>
      </c>
      <c r="D366" s="7" t="s">
        <v>0</v>
      </c>
    </row>
    <row r="367" spans="1:4" x14ac:dyDescent="0.25">
      <c r="A367" s="3">
        <v>28</v>
      </c>
      <c r="B367" s="5">
        <v>350</v>
      </c>
      <c r="C367" s="1">
        <v>2275000000</v>
      </c>
      <c r="D367" s="7">
        <v>6.5</v>
      </c>
    </row>
    <row r="368" spans="1:4" x14ac:dyDescent="0.25">
      <c r="A368" s="3">
        <v>29</v>
      </c>
      <c r="B368" s="5">
        <v>300</v>
      </c>
      <c r="C368" s="1">
        <v>1700000000</v>
      </c>
      <c r="D368" s="7">
        <v>5.666666666666667</v>
      </c>
    </row>
    <row r="369" spans="1:4" x14ac:dyDescent="0.25">
      <c r="A369" s="3">
        <v>30</v>
      </c>
      <c r="B369" s="5">
        <v>60</v>
      </c>
      <c r="C369" s="1">
        <v>483000000.00000006</v>
      </c>
      <c r="D369" s="7">
        <v>8.0500000000000007</v>
      </c>
    </row>
    <row r="370" spans="1:4" x14ac:dyDescent="0.25">
      <c r="A370" s="3">
        <v>31</v>
      </c>
      <c r="B370" s="5">
        <v>0</v>
      </c>
      <c r="C370" s="1">
        <v>0</v>
      </c>
      <c r="D370" s="7" t="s">
        <v>0</v>
      </c>
    </row>
    <row r="371" spans="1:4" x14ac:dyDescent="0.25">
      <c r="A371" s="39" t="s">
        <v>6</v>
      </c>
      <c r="B371" s="36">
        <f>SUM(B372:B390)</f>
        <v>2443.0100694399998</v>
      </c>
      <c r="C371" s="37"/>
      <c r="D371" s="38">
        <f>(SUMPRODUCT(B372:B390,D372:D390)/B371)/100</f>
        <v>6.2079453511693666E-2</v>
      </c>
    </row>
    <row r="372" spans="1:4" x14ac:dyDescent="0.25">
      <c r="A372" s="3">
        <v>3</v>
      </c>
      <c r="B372" s="5">
        <v>610</v>
      </c>
      <c r="C372" s="1">
        <v>3470000000</v>
      </c>
      <c r="D372" s="7">
        <v>5.6885245901639347</v>
      </c>
    </row>
    <row r="373" spans="1:4" x14ac:dyDescent="0.25">
      <c r="A373" s="3">
        <v>4</v>
      </c>
      <c r="B373" s="5">
        <v>69</v>
      </c>
      <c r="C373" s="1">
        <v>431250000</v>
      </c>
      <c r="D373" s="7">
        <v>6.25</v>
      </c>
    </row>
    <row r="374" spans="1:4" x14ac:dyDescent="0.25">
      <c r="A374" s="3">
        <v>5</v>
      </c>
      <c r="B374" s="5">
        <v>250</v>
      </c>
      <c r="C374" s="1">
        <v>1712500000</v>
      </c>
      <c r="D374" s="7">
        <v>6.85</v>
      </c>
    </row>
    <row r="375" spans="1:4" x14ac:dyDescent="0.25">
      <c r="A375" s="3">
        <v>6</v>
      </c>
      <c r="B375" s="5">
        <v>360.01006944</v>
      </c>
      <c r="C375" s="1">
        <v>2330073003.4400001</v>
      </c>
      <c r="D375" s="7">
        <v>6.4722439765767019</v>
      </c>
    </row>
    <row r="376" spans="1:4" x14ac:dyDescent="0.25">
      <c r="A376" s="3">
        <v>7</v>
      </c>
      <c r="B376" s="5">
        <v>0</v>
      </c>
      <c r="C376" s="1">
        <v>0</v>
      </c>
      <c r="D376" s="7" t="s">
        <v>0</v>
      </c>
    </row>
    <row r="377" spans="1:4" x14ac:dyDescent="0.25">
      <c r="A377" s="3">
        <v>10</v>
      </c>
      <c r="B377" s="5">
        <v>215</v>
      </c>
      <c r="C377" s="1">
        <v>1368750000</v>
      </c>
      <c r="D377" s="7">
        <v>6.3662790697674421</v>
      </c>
    </row>
    <row r="378" spans="1:4" x14ac:dyDescent="0.25">
      <c r="A378" s="3">
        <v>11</v>
      </c>
      <c r="B378" s="5">
        <v>0</v>
      </c>
      <c r="C378" s="1">
        <v>0</v>
      </c>
      <c r="D378" s="7" t="s">
        <v>0</v>
      </c>
    </row>
    <row r="379" spans="1:4" x14ac:dyDescent="0.25">
      <c r="A379" s="3">
        <v>12</v>
      </c>
      <c r="B379" s="5">
        <v>0</v>
      </c>
      <c r="C379" s="1">
        <v>0</v>
      </c>
      <c r="D379" s="7" t="s">
        <v>0</v>
      </c>
    </row>
    <row r="380" spans="1:4" x14ac:dyDescent="0.25">
      <c r="A380" s="3">
        <v>13</v>
      </c>
      <c r="B380" s="5">
        <v>250</v>
      </c>
      <c r="C380" s="1">
        <v>1500000000</v>
      </c>
      <c r="D380" s="7">
        <v>6</v>
      </c>
    </row>
    <row r="381" spans="1:4" x14ac:dyDescent="0.25">
      <c r="A381" s="3">
        <v>14</v>
      </c>
      <c r="B381" s="5">
        <v>0</v>
      </c>
      <c r="C381" s="1">
        <v>0</v>
      </c>
      <c r="D381" s="7" t="s">
        <v>0</v>
      </c>
    </row>
    <row r="382" spans="1:4" x14ac:dyDescent="0.25">
      <c r="A382" s="3">
        <v>17</v>
      </c>
      <c r="B382" s="5">
        <v>0</v>
      </c>
      <c r="C382" s="1">
        <v>0</v>
      </c>
      <c r="D382" s="7" t="s">
        <v>0</v>
      </c>
    </row>
    <row r="383" spans="1:4" x14ac:dyDescent="0.25">
      <c r="A383" s="3">
        <v>18</v>
      </c>
      <c r="B383" s="5">
        <v>129</v>
      </c>
      <c r="C383" s="1">
        <v>823500000</v>
      </c>
      <c r="D383" s="7">
        <v>6.3837209302325579</v>
      </c>
    </row>
    <row r="384" spans="1:4" x14ac:dyDescent="0.25">
      <c r="A384" s="3">
        <v>19</v>
      </c>
      <c r="B384" s="5">
        <v>0</v>
      </c>
      <c r="C384" s="1">
        <v>0</v>
      </c>
      <c r="D384" s="7" t="s">
        <v>0</v>
      </c>
    </row>
    <row r="385" spans="1:4" x14ac:dyDescent="0.25">
      <c r="A385" s="3">
        <v>21</v>
      </c>
      <c r="B385" s="5">
        <v>0</v>
      </c>
      <c r="C385" s="1">
        <v>0</v>
      </c>
      <c r="D385" s="7" t="s">
        <v>0</v>
      </c>
    </row>
    <row r="386" spans="1:4" x14ac:dyDescent="0.25">
      <c r="A386" s="3">
        <v>24</v>
      </c>
      <c r="B386" s="5">
        <v>160</v>
      </c>
      <c r="C386" s="1">
        <v>1025000000</v>
      </c>
      <c r="D386" s="7">
        <v>6.40625</v>
      </c>
    </row>
    <row r="387" spans="1:4" x14ac:dyDescent="0.25">
      <c r="A387" s="3">
        <v>25</v>
      </c>
      <c r="B387" s="5">
        <v>0</v>
      </c>
      <c r="C387" s="1">
        <v>0</v>
      </c>
      <c r="D387" s="7" t="s">
        <v>0</v>
      </c>
    </row>
    <row r="388" spans="1:4" x14ac:dyDescent="0.25">
      <c r="A388" s="3">
        <v>26</v>
      </c>
      <c r="B388" s="5">
        <v>0</v>
      </c>
      <c r="C388" s="1">
        <v>0</v>
      </c>
      <c r="D388" s="7" t="s">
        <v>0</v>
      </c>
    </row>
    <row r="389" spans="1:4" x14ac:dyDescent="0.25">
      <c r="A389" s="3">
        <v>27</v>
      </c>
      <c r="B389" s="5">
        <v>300</v>
      </c>
      <c r="C389" s="1">
        <v>1845000000</v>
      </c>
      <c r="D389" s="7">
        <v>6.15</v>
      </c>
    </row>
    <row r="390" spans="1:4" x14ac:dyDescent="0.25">
      <c r="A390" s="3">
        <v>28</v>
      </c>
      <c r="B390" s="5">
        <v>100</v>
      </c>
      <c r="C390" s="1">
        <v>660000000</v>
      </c>
      <c r="D390" s="7">
        <v>6.6</v>
      </c>
    </row>
    <row r="391" spans="1:4" x14ac:dyDescent="0.25">
      <c r="A391" s="39" t="s">
        <v>7</v>
      </c>
      <c r="B391" s="36">
        <f>SUM(B392:B414)</f>
        <v>820</v>
      </c>
      <c r="C391" s="37"/>
      <c r="D391" s="38">
        <f>(SUMPRODUCT(B392:B414,D392:D414)/B391)/100</f>
        <v>6.3073170731707318E-2</v>
      </c>
    </row>
    <row r="392" spans="1:4" x14ac:dyDescent="0.25">
      <c r="A392" s="3">
        <v>1</v>
      </c>
      <c r="B392" s="5">
        <v>160</v>
      </c>
      <c r="C392" s="1">
        <v>1025000000</v>
      </c>
      <c r="D392" s="7">
        <v>6.40625</v>
      </c>
    </row>
    <row r="393" spans="1:4" x14ac:dyDescent="0.25">
      <c r="A393" s="3">
        <v>2</v>
      </c>
      <c r="B393" s="5">
        <v>50</v>
      </c>
      <c r="C393" s="1">
        <v>350000000</v>
      </c>
      <c r="D393" s="7">
        <v>7</v>
      </c>
    </row>
    <row r="394" spans="1:4" x14ac:dyDescent="0.25">
      <c r="A394" s="3">
        <v>3</v>
      </c>
      <c r="B394" s="5">
        <v>60</v>
      </c>
      <c r="C394" s="1">
        <v>396000000</v>
      </c>
      <c r="D394" s="7">
        <v>6.6</v>
      </c>
    </row>
    <row r="395" spans="1:4" x14ac:dyDescent="0.25">
      <c r="A395" s="3">
        <v>4</v>
      </c>
      <c r="B395" s="5">
        <v>100</v>
      </c>
      <c r="C395" s="1">
        <v>675000000</v>
      </c>
      <c r="D395" s="7">
        <v>6.75</v>
      </c>
    </row>
    <row r="396" spans="1:4" x14ac:dyDescent="0.25">
      <c r="A396" s="3">
        <v>5</v>
      </c>
      <c r="B396" s="5">
        <v>20</v>
      </c>
      <c r="C396" s="1">
        <v>140000000</v>
      </c>
      <c r="D396" s="7">
        <v>7</v>
      </c>
    </row>
    <row r="397" spans="1:4" x14ac:dyDescent="0.25">
      <c r="A397" s="3">
        <v>8</v>
      </c>
      <c r="B397" s="5">
        <v>60</v>
      </c>
      <c r="C397" s="1">
        <v>375000000</v>
      </c>
      <c r="D397" s="7">
        <v>6.25</v>
      </c>
    </row>
    <row r="398" spans="1:4" x14ac:dyDescent="0.25">
      <c r="A398" s="3">
        <v>9</v>
      </c>
      <c r="B398" s="5">
        <v>70</v>
      </c>
      <c r="C398" s="1">
        <v>490000000</v>
      </c>
      <c r="D398" s="7">
        <v>7</v>
      </c>
    </row>
    <row r="399" spans="1:4" x14ac:dyDescent="0.25">
      <c r="A399" s="3">
        <v>10</v>
      </c>
      <c r="B399" s="5">
        <v>0</v>
      </c>
      <c r="C399" s="1">
        <v>0</v>
      </c>
      <c r="D399" s="7" t="s">
        <v>0</v>
      </c>
    </row>
    <row r="400" spans="1:4" x14ac:dyDescent="0.25">
      <c r="A400" s="3">
        <v>11</v>
      </c>
      <c r="B400" s="5">
        <v>0</v>
      </c>
      <c r="C400" s="1">
        <v>0</v>
      </c>
      <c r="D400" s="7" t="s">
        <v>0</v>
      </c>
    </row>
    <row r="401" spans="1:4" x14ac:dyDescent="0.25">
      <c r="A401" s="3">
        <v>12</v>
      </c>
      <c r="B401" s="5">
        <v>0</v>
      </c>
      <c r="C401" s="1">
        <v>0</v>
      </c>
      <c r="D401" s="7" t="s">
        <v>0</v>
      </c>
    </row>
    <row r="402" spans="1:4" x14ac:dyDescent="0.25">
      <c r="A402" s="3">
        <v>15</v>
      </c>
      <c r="B402" s="5">
        <v>0</v>
      </c>
      <c r="C402" s="1">
        <v>0</v>
      </c>
      <c r="D402" s="7" t="s">
        <v>0</v>
      </c>
    </row>
    <row r="403" spans="1:4" x14ac:dyDescent="0.25">
      <c r="A403" s="3">
        <v>16</v>
      </c>
      <c r="B403" s="5">
        <v>0</v>
      </c>
      <c r="C403" s="1">
        <v>0</v>
      </c>
      <c r="D403" s="7" t="s">
        <v>0</v>
      </c>
    </row>
    <row r="404" spans="1:4" x14ac:dyDescent="0.25">
      <c r="A404" s="3">
        <v>17</v>
      </c>
      <c r="B404" s="5">
        <v>0</v>
      </c>
      <c r="C404" s="1">
        <v>0</v>
      </c>
      <c r="D404" s="7" t="s">
        <v>0</v>
      </c>
    </row>
    <row r="405" spans="1:4" x14ac:dyDescent="0.25">
      <c r="A405" s="3">
        <v>18</v>
      </c>
      <c r="B405" s="5">
        <v>0</v>
      </c>
      <c r="C405" s="1">
        <v>0</v>
      </c>
      <c r="D405" s="7" t="s">
        <v>0</v>
      </c>
    </row>
    <row r="406" spans="1:4" x14ac:dyDescent="0.25">
      <c r="A406" s="3">
        <v>19</v>
      </c>
      <c r="B406" s="5">
        <v>0</v>
      </c>
      <c r="C406" s="1">
        <v>0</v>
      </c>
      <c r="D406" s="7" t="s">
        <v>0</v>
      </c>
    </row>
    <row r="407" spans="1:4" x14ac:dyDescent="0.25">
      <c r="A407" s="3">
        <v>22</v>
      </c>
      <c r="B407" s="5">
        <v>0</v>
      </c>
      <c r="C407" s="1">
        <v>0</v>
      </c>
      <c r="D407" s="7" t="s">
        <v>0</v>
      </c>
    </row>
    <row r="408" spans="1:4" x14ac:dyDescent="0.25">
      <c r="A408" s="3">
        <v>23</v>
      </c>
      <c r="B408" s="5">
        <v>0</v>
      </c>
      <c r="C408" s="1">
        <v>0</v>
      </c>
      <c r="D408" s="7" t="s">
        <v>0</v>
      </c>
    </row>
    <row r="409" spans="1:4" x14ac:dyDescent="0.25">
      <c r="A409" s="3">
        <v>24</v>
      </c>
      <c r="B409" s="5">
        <v>150</v>
      </c>
      <c r="C409" s="1">
        <v>896000000</v>
      </c>
      <c r="D409" s="7">
        <v>5.9733333333333336</v>
      </c>
    </row>
    <row r="410" spans="1:4" x14ac:dyDescent="0.25">
      <c r="A410" s="3">
        <v>25</v>
      </c>
      <c r="B410" s="5">
        <v>0</v>
      </c>
      <c r="C410" s="1">
        <v>0</v>
      </c>
      <c r="D410" s="7" t="s">
        <v>0</v>
      </c>
    </row>
    <row r="411" spans="1:4" x14ac:dyDescent="0.25">
      <c r="A411" s="3">
        <v>26</v>
      </c>
      <c r="B411" s="5">
        <v>0</v>
      </c>
      <c r="C411" s="1">
        <v>0</v>
      </c>
      <c r="D411" s="7" t="s">
        <v>0</v>
      </c>
    </row>
    <row r="412" spans="1:4" x14ac:dyDescent="0.25">
      <c r="A412" s="3">
        <v>29</v>
      </c>
      <c r="B412" s="5">
        <v>130</v>
      </c>
      <c r="C412" s="1">
        <v>705000000</v>
      </c>
      <c r="D412" s="7">
        <v>5.4230769230769234</v>
      </c>
    </row>
    <row r="413" spans="1:4" x14ac:dyDescent="0.25">
      <c r="A413" s="3">
        <v>30</v>
      </c>
      <c r="B413" s="5">
        <v>20</v>
      </c>
      <c r="C413" s="1">
        <v>120000000</v>
      </c>
      <c r="D413" s="7">
        <v>6</v>
      </c>
    </row>
    <row r="414" spans="1:4" x14ac:dyDescent="0.25">
      <c r="A414" s="3">
        <v>31</v>
      </c>
      <c r="B414" s="5">
        <v>0</v>
      </c>
      <c r="C414" s="1">
        <v>0</v>
      </c>
      <c r="D414" s="7" t="s">
        <v>0</v>
      </c>
    </row>
    <row r="415" spans="1:4" x14ac:dyDescent="0.25">
      <c r="A415" s="39" t="s">
        <v>8</v>
      </c>
      <c r="B415" s="36">
        <f>SUM(B416:B436)</f>
        <v>780</v>
      </c>
      <c r="C415" s="37"/>
      <c r="D415" s="38">
        <f>(SUMPRODUCT(B416:B430,D416:D430)/B415)/100</f>
        <v>5.8397435897435887E-2</v>
      </c>
    </row>
    <row r="416" spans="1:4" x14ac:dyDescent="0.25">
      <c r="A416" s="3">
        <v>1</v>
      </c>
      <c r="B416" s="5">
        <v>0</v>
      </c>
      <c r="C416" s="1">
        <v>0</v>
      </c>
      <c r="D416" s="7" t="s">
        <v>0</v>
      </c>
    </row>
    <row r="417" spans="1:4" x14ac:dyDescent="0.25">
      <c r="A417" s="3">
        <v>2</v>
      </c>
      <c r="B417" s="5">
        <v>330</v>
      </c>
      <c r="C417" s="1">
        <v>1967500000</v>
      </c>
      <c r="D417" s="7">
        <v>5.9621212121212102</v>
      </c>
    </row>
    <row r="418" spans="1:4" x14ac:dyDescent="0.25">
      <c r="A418" s="3">
        <v>5</v>
      </c>
      <c r="B418" s="5">
        <v>0</v>
      </c>
      <c r="C418" s="1">
        <v>0</v>
      </c>
      <c r="D418" s="7" t="s">
        <v>0</v>
      </c>
    </row>
    <row r="419" spans="1:4" x14ac:dyDescent="0.25">
      <c r="A419" s="3">
        <v>6</v>
      </c>
      <c r="B419" s="5">
        <v>90</v>
      </c>
      <c r="C419" s="1">
        <v>517500000</v>
      </c>
      <c r="D419" s="7">
        <v>5.75</v>
      </c>
    </row>
    <row r="420" spans="1:4" x14ac:dyDescent="0.25">
      <c r="A420" s="3">
        <v>7</v>
      </c>
      <c r="B420" s="5">
        <v>172</v>
      </c>
      <c r="C420" s="1">
        <v>989000000</v>
      </c>
      <c r="D420" s="7">
        <v>5.75</v>
      </c>
    </row>
    <row r="421" spans="1:4" x14ac:dyDescent="0.25">
      <c r="A421" s="3">
        <v>8</v>
      </c>
      <c r="B421" s="5">
        <v>188</v>
      </c>
      <c r="C421" s="1">
        <v>1081000000</v>
      </c>
      <c r="D421" s="7">
        <v>5.75</v>
      </c>
    </row>
    <row r="422" spans="1:4" x14ac:dyDescent="0.25">
      <c r="A422" s="3">
        <v>9</v>
      </c>
      <c r="B422" s="5">
        <v>0</v>
      </c>
      <c r="C422" s="1">
        <v>0</v>
      </c>
      <c r="D422" s="7" t="s">
        <v>0</v>
      </c>
    </row>
    <row r="423" spans="1:4" x14ac:dyDescent="0.25">
      <c r="A423" s="3">
        <v>12</v>
      </c>
      <c r="B423" s="5">
        <v>0</v>
      </c>
      <c r="C423" s="1">
        <v>0</v>
      </c>
      <c r="D423" s="7" t="s">
        <v>0</v>
      </c>
    </row>
    <row r="424" spans="1:4" x14ac:dyDescent="0.25">
      <c r="A424" s="3">
        <v>13</v>
      </c>
      <c r="B424" s="5">
        <v>0</v>
      </c>
      <c r="C424" s="1">
        <v>0</v>
      </c>
      <c r="D424" s="7" t="s">
        <v>0</v>
      </c>
    </row>
    <row r="425" spans="1:4" x14ac:dyDescent="0.25">
      <c r="A425" s="3">
        <v>14</v>
      </c>
      <c r="B425" s="5">
        <v>0</v>
      </c>
      <c r="C425" s="1">
        <v>0</v>
      </c>
      <c r="D425" s="7" t="s">
        <v>0</v>
      </c>
    </row>
    <row r="426" spans="1:4" x14ac:dyDescent="0.25">
      <c r="A426" s="3">
        <v>15</v>
      </c>
      <c r="B426" s="5">
        <v>0</v>
      </c>
      <c r="C426" s="1">
        <v>0</v>
      </c>
      <c r="D426" s="7" t="s">
        <v>0</v>
      </c>
    </row>
    <row r="427" spans="1:4" x14ac:dyDescent="0.25">
      <c r="A427" s="3">
        <v>19</v>
      </c>
      <c r="B427" s="5">
        <v>0</v>
      </c>
      <c r="C427" s="1">
        <v>0</v>
      </c>
      <c r="D427" s="7" t="s">
        <v>0</v>
      </c>
    </row>
    <row r="428" spans="1:4" x14ac:dyDescent="0.25">
      <c r="A428" s="3">
        <v>20</v>
      </c>
      <c r="B428" s="5">
        <v>0</v>
      </c>
      <c r="C428" s="1">
        <v>0</v>
      </c>
      <c r="D428" s="7" t="s">
        <v>0</v>
      </c>
    </row>
    <row r="429" spans="1:4" x14ac:dyDescent="0.25">
      <c r="A429" s="3">
        <v>21</v>
      </c>
      <c r="B429" s="5">
        <v>0</v>
      </c>
      <c r="C429" s="1">
        <v>0</v>
      </c>
      <c r="D429" s="7" t="s">
        <v>0</v>
      </c>
    </row>
    <row r="430" spans="1:4" x14ac:dyDescent="0.25">
      <c r="A430" s="3">
        <v>22</v>
      </c>
      <c r="B430" s="5">
        <v>0</v>
      </c>
      <c r="C430" s="1">
        <v>0</v>
      </c>
      <c r="D430" s="7" t="s">
        <v>0</v>
      </c>
    </row>
    <row r="431" spans="1:4" x14ac:dyDescent="0.25">
      <c r="A431" s="3">
        <v>23</v>
      </c>
      <c r="B431" s="5">
        <v>0</v>
      </c>
      <c r="C431" s="1">
        <v>0</v>
      </c>
      <c r="D431" s="7" t="s">
        <v>0</v>
      </c>
    </row>
    <row r="432" spans="1:4" x14ac:dyDescent="0.25">
      <c r="A432" s="3">
        <v>26</v>
      </c>
      <c r="B432" s="5">
        <v>0</v>
      </c>
      <c r="C432" s="1">
        <v>0</v>
      </c>
      <c r="D432" s="7" t="s">
        <v>0</v>
      </c>
    </row>
    <row r="433" spans="1:4" x14ac:dyDescent="0.25">
      <c r="A433" s="3">
        <v>27</v>
      </c>
      <c r="B433" s="5">
        <v>0</v>
      </c>
      <c r="C433" s="1">
        <v>0</v>
      </c>
      <c r="D433" s="7" t="s">
        <v>0</v>
      </c>
    </row>
    <row r="434" spans="1:4" x14ac:dyDescent="0.25">
      <c r="A434" s="3">
        <v>28</v>
      </c>
      <c r="B434" s="5">
        <v>0</v>
      </c>
      <c r="C434" s="1">
        <v>0</v>
      </c>
      <c r="D434" s="7" t="s">
        <v>0</v>
      </c>
    </row>
    <row r="435" spans="1:4" x14ac:dyDescent="0.25">
      <c r="A435" s="3">
        <v>29</v>
      </c>
      <c r="B435" s="5">
        <v>0</v>
      </c>
      <c r="C435" s="1">
        <v>0</v>
      </c>
      <c r="D435" s="7" t="s">
        <v>0</v>
      </c>
    </row>
    <row r="436" spans="1:4" x14ac:dyDescent="0.25">
      <c r="A436" s="3">
        <v>30</v>
      </c>
      <c r="B436" s="5">
        <v>0</v>
      </c>
      <c r="C436" s="1">
        <v>0</v>
      </c>
      <c r="D436" s="7" t="s">
        <v>0</v>
      </c>
    </row>
    <row r="438" spans="1:4" x14ac:dyDescent="0.25">
      <c r="A438" s="39" t="s">
        <v>9</v>
      </c>
      <c r="B438" s="36">
        <f>SUM(B439:B458)</f>
        <v>1050</v>
      </c>
      <c r="C438" s="37"/>
      <c r="D438" s="38">
        <f>(SUMPRODUCT(B439:B458,D439:D458)/B438)/100</f>
        <v>5.5766666666666673E-2</v>
      </c>
    </row>
    <row r="439" spans="1:4" x14ac:dyDescent="0.25">
      <c r="A439" s="3">
        <v>2</v>
      </c>
      <c r="B439" s="5">
        <v>50</v>
      </c>
      <c r="C439" s="1">
        <v>0</v>
      </c>
      <c r="D439" s="7">
        <v>5.75</v>
      </c>
    </row>
    <row r="440" spans="1:4" x14ac:dyDescent="0.25">
      <c r="A440" s="3">
        <v>3</v>
      </c>
      <c r="B440" s="6">
        <v>150</v>
      </c>
      <c r="D440" s="8">
        <v>6</v>
      </c>
    </row>
    <row r="441" spans="1:4" x14ac:dyDescent="0.25">
      <c r="A441" s="3">
        <v>4</v>
      </c>
      <c r="B441" s="6">
        <v>0</v>
      </c>
      <c r="D441" s="8" t="s">
        <v>0</v>
      </c>
    </row>
    <row r="442" spans="1:4" x14ac:dyDescent="0.25">
      <c r="A442" s="3">
        <v>5</v>
      </c>
      <c r="B442" s="6">
        <v>0</v>
      </c>
      <c r="D442" s="8" t="s">
        <v>0</v>
      </c>
    </row>
    <row r="443" spans="1:4" x14ac:dyDescent="0.25">
      <c r="A443" s="3">
        <v>6</v>
      </c>
      <c r="B443" s="6">
        <v>0</v>
      </c>
      <c r="D443" s="8" t="s">
        <v>0</v>
      </c>
    </row>
    <row r="444" spans="1:4" x14ac:dyDescent="0.25">
      <c r="A444" s="3">
        <v>9</v>
      </c>
      <c r="B444" s="6">
        <v>0</v>
      </c>
      <c r="D444" s="8" t="s">
        <v>0</v>
      </c>
    </row>
    <row r="445" spans="1:4" x14ac:dyDescent="0.25">
      <c r="A445" s="3">
        <v>10</v>
      </c>
      <c r="B445" s="6">
        <v>200</v>
      </c>
      <c r="D445" s="8">
        <v>5.45</v>
      </c>
    </row>
    <row r="446" spans="1:4" x14ac:dyDescent="0.25">
      <c r="A446" s="3">
        <v>11</v>
      </c>
      <c r="B446" s="6">
        <v>0</v>
      </c>
      <c r="D446" s="8" t="s">
        <v>0</v>
      </c>
    </row>
    <row r="447" spans="1:4" x14ac:dyDescent="0.25">
      <c r="A447" s="3">
        <v>12</v>
      </c>
      <c r="B447" s="6">
        <v>70</v>
      </c>
      <c r="D447" s="8">
        <v>5.45</v>
      </c>
    </row>
    <row r="448" spans="1:4" x14ac:dyDescent="0.25">
      <c r="A448" s="3">
        <v>13</v>
      </c>
      <c r="B448" s="6">
        <v>0</v>
      </c>
      <c r="D448" s="8" t="s">
        <v>0</v>
      </c>
    </row>
    <row r="449" spans="1:4" x14ac:dyDescent="0.25">
      <c r="A449" s="3">
        <v>16</v>
      </c>
      <c r="B449" s="6">
        <v>180</v>
      </c>
      <c r="D449" s="8">
        <v>5.55</v>
      </c>
    </row>
    <row r="450" spans="1:4" x14ac:dyDescent="0.25">
      <c r="A450" s="3">
        <v>17</v>
      </c>
      <c r="B450" s="6">
        <v>0</v>
      </c>
      <c r="D450" s="8" t="s">
        <v>0</v>
      </c>
    </row>
    <row r="451" spans="1:4" x14ac:dyDescent="0.25">
      <c r="A451" s="3">
        <v>18</v>
      </c>
      <c r="B451" s="6">
        <v>200</v>
      </c>
      <c r="D451" s="8">
        <v>5.5</v>
      </c>
    </row>
    <row r="452" spans="1:4" x14ac:dyDescent="0.25">
      <c r="A452" s="3">
        <v>19</v>
      </c>
      <c r="B452" s="6">
        <v>0</v>
      </c>
      <c r="D452" s="8" t="s">
        <v>0</v>
      </c>
    </row>
    <row r="453" spans="1:4" x14ac:dyDescent="0.25">
      <c r="A453" s="3">
        <v>20</v>
      </c>
      <c r="B453" s="6">
        <v>50</v>
      </c>
      <c r="D453" s="8">
        <v>5.45</v>
      </c>
    </row>
    <row r="454" spans="1:4" x14ac:dyDescent="0.25">
      <c r="A454" s="3">
        <v>23</v>
      </c>
      <c r="B454" s="6">
        <v>50</v>
      </c>
      <c r="D454" s="8">
        <v>5.6</v>
      </c>
    </row>
    <row r="455" spans="1:4" x14ac:dyDescent="0.25">
      <c r="A455" s="3">
        <v>25</v>
      </c>
      <c r="B455" s="6">
        <v>100</v>
      </c>
      <c r="D455" s="8">
        <v>5.45</v>
      </c>
    </row>
    <row r="456" spans="1:4" x14ac:dyDescent="0.25">
      <c r="A456" s="3">
        <v>26</v>
      </c>
      <c r="B456" s="6">
        <v>0</v>
      </c>
      <c r="D456" s="8" t="s">
        <v>0</v>
      </c>
    </row>
    <row r="457" spans="1:4" x14ac:dyDescent="0.25">
      <c r="A457" s="3">
        <v>27</v>
      </c>
      <c r="B457" s="6">
        <v>0</v>
      </c>
      <c r="D457" s="8" t="s">
        <v>0</v>
      </c>
    </row>
    <row r="458" spans="1:4" x14ac:dyDescent="0.25">
      <c r="A458" s="3">
        <v>30</v>
      </c>
      <c r="B458" s="6">
        <v>0</v>
      </c>
      <c r="D458" s="8" t="s">
        <v>0</v>
      </c>
    </row>
    <row r="460" spans="1:4" x14ac:dyDescent="0.25">
      <c r="A460" s="39" t="s">
        <v>10</v>
      </c>
      <c r="B460" s="36">
        <f>SUM(B461:B483)</f>
        <v>3900</v>
      </c>
      <c r="C460" s="37"/>
      <c r="D460" s="38">
        <f>IFERROR((SUMPRODUCT(B461:B483,D461:D483)/B460)/100,"")</f>
        <v>5.5140384615384619E-2</v>
      </c>
    </row>
    <row r="461" spans="1:4" x14ac:dyDescent="0.25">
      <c r="A461" s="3">
        <v>1</v>
      </c>
      <c r="B461" s="6">
        <v>0</v>
      </c>
      <c r="D461" s="8" t="s">
        <v>0</v>
      </c>
    </row>
    <row r="462" spans="1:4" x14ac:dyDescent="0.25">
      <c r="A462" s="3">
        <v>2</v>
      </c>
      <c r="B462" s="6">
        <v>0</v>
      </c>
      <c r="D462" s="8" t="s">
        <v>0</v>
      </c>
    </row>
    <row r="463" spans="1:4" x14ac:dyDescent="0.25">
      <c r="A463" s="3">
        <v>3</v>
      </c>
      <c r="B463" s="6">
        <v>150</v>
      </c>
      <c r="D463" s="8">
        <v>5.7249999999999996</v>
      </c>
    </row>
    <row r="464" spans="1:4" x14ac:dyDescent="0.25">
      <c r="A464" s="3">
        <v>4</v>
      </c>
      <c r="B464" s="6">
        <v>350</v>
      </c>
      <c r="D464" s="8">
        <v>5.8428571428571425</v>
      </c>
    </row>
    <row r="465" spans="1:4" x14ac:dyDescent="0.25">
      <c r="A465" s="3">
        <v>7</v>
      </c>
      <c r="B465" s="6">
        <v>60</v>
      </c>
      <c r="D465" s="8">
        <v>6</v>
      </c>
    </row>
    <row r="466" spans="1:4" x14ac:dyDescent="0.25">
      <c r="A466" s="3">
        <v>8</v>
      </c>
      <c r="B466" s="6">
        <v>0</v>
      </c>
      <c r="D466" s="8" t="s">
        <v>0</v>
      </c>
    </row>
    <row r="467" spans="1:4" x14ac:dyDescent="0.25">
      <c r="A467" s="3">
        <v>9</v>
      </c>
      <c r="B467" s="6">
        <v>50</v>
      </c>
      <c r="D467" s="8">
        <v>5.45</v>
      </c>
    </row>
    <row r="468" spans="1:4" x14ac:dyDescent="0.25">
      <c r="A468" s="3">
        <v>10</v>
      </c>
      <c r="B468" s="6">
        <v>100</v>
      </c>
      <c r="D468" s="8">
        <v>5.75</v>
      </c>
    </row>
    <row r="469" spans="1:4" x14ac:dyDescent="0.25">
      <c r="A469" s="3">
        <v>11</v>
      </c>
      <c r="B469" s="6">
        <v>515</v>
      </c>
      <c r="D469" s="8">
        <v>3.0844660194174756</v>
      </c>
    </row>
    <row r="470" spans="1:4" x14ac:dyDescent="0.25">
      <c r="A470" s="3">
        <v>14</v>
      </c>
      <c r="B470" s="6">
        <v>25</v>
      </c>
      <c r="D470" s="8">
        <v>7</v>
      </c>
    </row>
    <row r="471" spans="1:4" x14ac:dyDescent="0.25">
      <c r="A471" s="3">
        <v>15</v>
      </c>
      <c r="B471" s="6">
        <v>60</v>
      </c>
      <c r="D471" s="8">
        <v>6</v>
      </c>
    </row>
    <row r="472" spans="1:4" x14ac:dyDescent="0.25">
      <c r="A472" s="3">
        <v>16</v>
      </c>
      <c r="B472" s="6">
        <v>210</v>
      </c>
      <c r="D472" s="8">
        <v>6.0476190476190474</v>
      </c>
    </row>
    <row r="473" spans="1:4" x14ac:dyDescent="0.25">
      <c r="A473" s="3">
        <v>17</v>
      </c>
      <c r="B473" s="6">
        <v>100</v>
      </c>
      <c r="D473" s="8">
        <v>6</v>
      </c>
    </row>
    <row r="474" spans="1:4" x14ac:dyDescent="0.25">
      <c r="A474" s="3">
        <v>18</v>
      </c>
      <c r="B474" s="6">
        <v>130</v>
      </c>
      <c r="D474" s="8">
        <v>6</v>
      </c>
    </row>
    <row r="475" spans="1:4" x14ac:dyDescent="0.25">
      <c r="A475" s="3">
        <v>21</v>
      </c>
      <c r="B475" s="6">
        <v>660</v>
      </c>
      <c r="D475" s="8">
        <v>5.9090909090909092</v>
      </c>
    </row>
    <row r="476" spans="1:4" x14ac:dyDescent="0.25">
      <c r="A476" s="3">
        <v>22</v>
      </c>
      <c r="B476" s="6">
        <v>1000</v>
      </c>
      <c r="D476" s="8">
        <v>5.65</v>
      </c>
    </row>
    <row r="477" spans="1:4" x14ac:dyDescent="0.25">
      <c r="A477" s="3">
        <v>23</v>
      </c>
      <c r="B477" s="6">
        <v>0</v>
      </c>
      <c r="D477" s="8" t="s">
        <v>0</v>
      </c>
    </row>
    <row r="478" spans="1:4" x14ac:dyDescent="0.25">
      <c r="A478" s="3">
        <v>24</v>
      </c>
      <c r="B478" s="6">
        <v>0</v>
      </c>
      <c r="D478" s="8" t="s">
        <v>0</v>
      </c>
    </row>
    <row r="479" spans="1:4" x14ac:dyDescent="0.25">
      <c r="A479" s="3">
        <v>25</v>
      </c>
      <c r="B479" s="6">
        <v>0</v>
      </c>
      <c r="D479" s="8" t="s">
        <v>0</v>
      </c>
    </row>
    <row r="480" spans="1:4" x14ac:dyDescent="0.25">
      <c r="A480" s="3">
        <v>28</v>
      </c>
      <c r="B480" s="6">
        <v>340</v>
      </c>
      <c r="D480" s="8">
        <v>6.0882352941176467</v>
      </c>
    </row>
    <row r="481" spans="1:4" x14ac:dyDescent="0.25">
      <c r="A481" s="3">
        <v>29</v>
      </c>
      <c r="B481" s="6">
        <v>100</v>
      </c>
      <c r="D481" s="8">
        <v>7</v>
      </c>
    </row>
    <row r="482" spans="1:4" x14ac:dyDescent="0.25">
      <c r="A482" s="3">
        <v>30</v>
      </c>
      <c r="B482" s="6">
        <v>50</v>
      </c>
      <c r="D482" s="8">
        <v>6</v>
      </c>
    </row>
    <row r="483" spans="1:4" x14ac:dyDescent="0.25">
      <c r="A483" s="3">
        <v>31</v>
      </c>
      <c r="B483" s="6">
        <v>0</v>
      </c>
      <c r="D483" s="8" t="s">
        <v>0</v>
      </c>
    </row>
    <row r="485" spans="1:4" x14ac:dyDescent="0.25">
      <c r="A485" s="39" t="s">
        <v>11</v>
      </c>
      <c r="B485" s="36">
        <v>580</v>
      </c>
      <c r="C485" s="37"/>
      <c r="D485" s="38">
        <v>5.6567241379310344E-2</v>
      </c>
    </row>
    <row r="486" spans="1:4" x14ac:dyDescent="0.25">
      <c r="A486" s="3">
        <v>1</v>
      </c>
      <c r="B486" s="6">
        <v>0</v>
      </c>
      <c r="D486" s="8" t="s">
        <v>0</v>
      </c>
    </row>
    <row r="487" spans="1:4" x14ac:dyDescent="0.25">
      <c r="A487" s="3">
        <v>5</v>
      </c>
      <c r="B487" s="6">
        <v>0</v>
      </c>
      <c r="D487" s="8" t="s">
        <v>0</v>
      </c>
    </row>
    <row r="488" spans="1:4" x14ac:dyDescent="0.25">
      <c r="A488" s="3">
        <v>6</v>
      </c>
      <c r="B488" s="6">
        <v>0</v>
      </c>
      <c r="D488" s="8" t="s">
        <v>0</v>
      </c>
    </row>
    <row r="489" spans="1:4" x14ac:dyDescent="0.25">
      <c r="A489" s="3">
        <v>7</v>
      </c>
      <c r="B489" s="6">
        <v>0</v>
      </c>
      <c r="D489" s="8" t="s">
        <v>0</v>
      </c>
    </row>
    <row r="490" spans="1:4" x14ac:dyDescent="0.25">
      <c r="A490" s="3">
        <v>8</v>
      </c>
      <c r="B490" s="6">
        <v>0</v>
      </c>
      <c r="D490" s="8" t="s">
        <v>0</v>
      </c>
    </row>
    <row r="491" spans="1:4" x14ac:dyDescent="0.25">
      <c r="A491" s="3">
        <v>11</v>
      </c>
      <c r="B491" s="6">
        <v>0</v>
      </c>
      <c r="D491" s="8" t="s">
        <v>0</v>
      </c>
    </row>
    <row r="492" spans="1:4" x14ac:dyDescent="0.25">
      <c r="A492" s="3">
        <v>12</v>
      </c>
      <c r="B492" s="6">
        <v>30</v>
      </c>
      <c r="D492" s="8">
        <v>5.63</v>
      </c>
    </row>
    <row r="493" spans="1:4" x14ac:dyDescent="0.25">
      <c r="A493" s="3">
        <v>13</v>
      </c>
      <c r="B493" s="6">
        <v>0</v>
      </c>
      <c r="D493" s="8" t="s">
        <v>0</v>
      </c>
    </row>
    <row r="494" spans="1:4" x14ac:dyDescent="0.25">
      <c r="A494" s="3">
        <v>14</v>
      </c>
      <c r="B494" s="6">
        <v>0</v>
      </c>
      <c r="D494" s="8" t="s">
        <v>0</v>
      </c>
    </row>
    <row r="495" spans="1:4" x14ac:dyDescent="0.25">
      <c r="A495" s="3">
        <v>15</v>
      </c>
      <c r="B495" s="6">
        <v>0</v>
      </c>
      <c r="D495" s="8" t="s">
        <v>0</v>
      </c>
    </row>
    <row r="496" spans="1:4" x14ac:dyDescent="0.25">
      <c r="A496" s="3">
        <v>18</v>
      </c>
      <c r="B496" s="6">
        <v>50</v>
      </c>
      <c r="D496" s="8">
        <v>6.24</v>
      </c>
    </row>
    <row r="497" spans="1:4" x14ac:dyDescent="0.25">
      <c r="A497" s="3">
        <v>19</v>
      </c>
      <c r="B497" s="6">
        <v>200</v>
      </c>
      <c r="D497" s="8">
        <v>5.75</v>
      </c>
    </row>
    <row r="498" spans="1:4" x14ac:dyDescent="0.25">
      <c r="A498" s="3">
        <v>20</v>
      </c>
      <c r="B498" s="6">
        <v>0</v>
      </c>
      <c r="D498" s="8" t="s">
        <v>0</v>
      </c>
    </row>
    <row r="499" spans="1:4" x14ac:dyDescent="0.25">
      <c r="A499" s="3">
        <v>21</v>
      </c>
      <c r="B499" s="6">
        <v>0</v>
      </c>
      <c r="D499" s="8" t="s">
        <v>0</v>
      </c>
    </row>
    <row r="500" spans="1:4" x14ac:dyDescent="0.25">
      <c r="A500" s="3">
        <v>22</v>
      </c>
      <c r="B500" s="6">
        <v>0</v>
      </c>
      <c r="D500" s="8" t="s">
        <v>0</v>
      </c>
    </row>
    <row r="501" spans="1:4" x14ac:dyDescent="0.25">
      <c r="A501" s="3">
        <v>25</v>
      </c>
      <c r="B501" s="6">
        <v>0</v>
      </c>
      <c r="D501" s="8" t="s">
        <v>0</v>
      </c>
    </row>
    <row r="502" spans="1:4" x14ac:dyDescent="0.25">
      <c r="A502" s="3">
        <v>26</v>
      </c>
      <c r="B502" s="6">
        <v>0</v>
      </c>
      <c r="D502" s="8" t="s">
        <v>0</v>
      </c>
    </row>
    <row r="503" spans="1:4" x14ac:dyDescent="0.25">
      <c r="A503" s="3">
        <v>27</v>
      </c>
      <c r="B503" s="6">
        <v>0</v>
      </c>
      <c r="D503" s="8" t="s">
        <v>0</v>
      </c>
    </row>
    <row r="504" spans="1:4" x14ac:dyDescent="0.25">
      <c r="A504" s="3">
        <v>28</v>
      </c>
      <c r="B504" s="6">
        <v>300</v>
      </c>
      <c r="D504" s="8">
        <v>5.5</v>
      </c>
    </row>
    <row r="505" spans="1:4" x14ac:dyDescent="0.25">
      <c r="A505" s="3">
        <v>29</v>
      </c>
      <c r="B505" s="6">
        <v>0</v>
      </c>
      <c r="D505" s="8" t="s">
        <v>0</v>
      </c>
    </row>
    <row r="507" spans="1:4" x14ac:dyDescent="0.25">
      <c r="A507" s="39" t="s">
        <v>12</v>
      </c>
      <c r="B507" s="36">
        <f>SUM(B508:B528)</f>
        <v>657</v>
      </c>
      <c r="C507" s="37"/>
      <c r="D507" s="38">
        <f>IFERROR((SUMPRODUCT(B508:B528,D508:D528)/B507)/100,"")</f>
        <v>5.6162861491628614E-2</v>
      </c>
    </row>
    <row r="508" spans="1:4" x14ac:dyDescent="0.25">
      <c r="A508" s="3">
        <v>2</v>
      </c>
      <c r="B508" s="6">
        <f>+[1]Diciembre!H5/1000000</f>
        <v>0</v>
      </c>
      <c r="D508" s="8" t="str">
        <f>+[1]Diciembre!J5</f>
        <v xml:space="preserve"> </v>
      </c>
    </row>
    <row r="509" spans="1:4" x14ac:dyDescent="0.25">
      <c r="A509" s="3">
        <v>3</v>
      </c>
      <c r="B509" s="6">
        <f>+[1]Diciembre!H6/1000000</f>
        <v>160</v>
      </c>
      <c r="D509" s="8">
        <f>+[1]Diciembre!J6</f>
        <v>5.8125</v>
      </c>
    </row>
    <row r="510" spans="1:4" x14ac:dyDescent="0.25">
      <c r="A510" s="3">
        <v>4</v>
      </c>
      <c r="B510" s="6">
        <f>+[1]Diciembre!H7/1000000</f>
        <v>0</v>
      </c>
      <c r="D510" s="8" t="str">
        <f>+[1]Diciembre!J7</f>
        <v xml:space="preserve"> </v>
      </c>
    </row>
    <row r="511" spans="1:4" x14ac:dyDescent="0.25">
      <c r="A511" s="3">
        <v>5</v>
      </c>
      <c r="B511" s="6">
        <f>+[1]Diciembre!H8/1000000</f>
        <v>200</v>
      </c>
      <c r="D511" s="8">
        <f>+[1]Diciembre!J8</f>
        <v>5.5</v>
      </c>
    </row>
    <row r="512" spans="1:4" x14ac:dyDescent="0.25">
      <c r="A512" s="3">
        <v>6</v>
      </c>
      <c r="B512" s="6">
        <f>+[1]Diciembre!H9/1000000</f>
        <v>0</v>
      </c>
      <c r="D512" s="8" t="str">
        <f>+[1]Diciembre!J9</f>
        <v xml:space="preserve"> </v>
      </c>
    </row>
    <row r="513" spans="1:4" x14ac:dyDescent="0.25">
      <c r="A513" s="3">
        <v>9</v>
      </c>
      <c r="B513" s="6">
        <f>+[1]Diciembre!H10/1000000</f>
        <v>112</v>
      </c>
      <c r="D513" s="8">
        <f>+[1]Diciembre!J10</f>
        <v>5.7357142857142858</v>
      </c>
    </row>
    <row r="514" spans="1:4" x14ac:dyDescent="0.25">
      <c r="A514" s="3">
        <v>10</v>
      </c>
      <c r="B514" s="6">
        <f>+[1]Diciembre!H11/1000000</f>
        <v>35</v>
      </c>
      <c r="D514" s="8">
        <f>+[1]Diciembre!J11</f>
        <v>5.5</v>
      </c>
    </row>
    <row r="515" spans="1:4" x14ac:dyDescent="0.25">
      <c r="A515" s="3">
        <v>11</v>
      </c>
      <c r="B515" s="6">
        <f>+[1]Diciembre!H12/1000000</f>
        <v>0</v>
      </c>
      <c r="D515" s="8" t="str">
        <f>+[1]Diciembre!J12</f>
        <v xml:space="preserve"> </v>
      </c>
    </row>
    <row r="516" spans="1:4" x14ac:dyDescent="0.25">
      <c r="A516" s="3">
        <v>12</v>
      </c>
      <c r="B516" s="6">
        <f>+[1]Diciembre!H13/1000000</f>
        <v>0</v>
      </c>
      <c r="D516" s="8" t="str">
        <f>+[1]Diciembre!J13</f>
        <v xml:space="preserve"> </v>
      </c>
    </row>
    <row r="517" spans="1:4" x14ac:dyDescent="0.25">
      <c r="A517" s="3">
        <v>13</v>
      </c>
      <c r="B517" s="6">
        <f>+[1]Diciembre!H14/1000000</f>
        <v>0</v>
      </c>
      <c r="D517" s="8" t="str">
        <f>+[1]Diciembre!J14</f>
        <v xml:space="preserve"> </v>
      </c>
    </row>
    <row r="518" spans="1:4" x14ac:dyDescent="0.25">
      <c r="A518" s="3">
        <v>16</v>
      </c>
      <c r="B518" s="6">
        <f>+[1]Diciembre!H15/1000000</f>
        <v>0</v>
      </c>
      <c r="D518" s="8" t="str">
        <f>+[1]Diciembre!J15</f>
        <v xml:space="preserve"> </v>
      </c>
    </row>
    <row r="519" spans="1:4" x14ac:dyDescent="0.25">
      <c r="A519" s="3">
        <v>17</v>
      </c>
      <c r="B519" s="6">
        <f>+[1]Diciembre!H16/1000000</f>
        <v>0</v>
      </c>
      <c r="D519" s="8" t="str">
        <f>+[1]Diciembre!J16</f>
        <v xml:space="preserve"> </v>
      </c>
    </row>
    <row r="520" spans="1:4" x14ac:dyDescent="0.25">
      <c r="A520" s="3">
        <v>18</v>
      </c>
      <c r="B520" s="6">
        <f>+[1]Diciembre!H17/1000000</f>
        <v>0</v>
      </c>
      <c r="D520" s="8" t="str">
        <f>+[1]Diciembre!J17</f>
        <v xml:space="preserve"> </v>
      </c>
    </row>
    <row r="521" spans="1:4" x14ac:dyDescent="0.25">
      <c r="A521" s="3">
        <v>19</v>
      </c>
      <c r="B521" s="6">
        <f>+[1]Diciembre!H18/1000000</f>
        <v>0</v>
      </c>
      <c r="D521" s="8" t="str">
        <f>+[1]Diciembre!J18</f>
        <v xml:space="preserve"> </v>
      </c>
    </row>
    <row r="522" spans="1:4" x14ac:dyDescent="0.25">
      <c r="A522" s="3">
        <v>20</v>
      </c>
      <c r="B522" s="6">
        <f>+[1]Diciembre!H19/1000000</f>
        <v>0</v>
      </c>
      <c r="D522" s="8" t="str">
        <f>+[1]Diciembre!J19</f>
        <v xml:space="preserve"> </v>
      </c>
    </row>
    <row r="523" spans="1:4" x14ac:dyDescent="0.25">
      <c r="A523" s="3">
        <v>23</v>
      </c>
      <c r="B523" s="6">
        <f>+[1]Diciembre!H20/1000000</f>
        <v>0</v>
      </c>
      <c r="D523" s="8" t="str">
        <f>+[1]Diciembre!J20</f>
        <v xml:space="preserve"> </v>
      </c>
    </row>
    <row r="524" spans="1:4" x14ac:dyDescent="0.25">
      <c r="A524" s="3">
        <v>24</v>
      </c>
      <c r="B524" s="6">
        <f>+[1]Diciembre!H21/1000000</f>
        <v>0</v>
      </c>
      <c r="D524" s="8" t="str">
        <f>+[1]Diciembre!J21</f>
        <v xml:space="preserve"> </v>
      </c>
    </row>
    <row r="525" spans="1:4" x14ac:dyDescent="0.25">
      <c r="A525" s="3">
        <v>26</v>
      </c>
      <c r="B525" s="6">
        <f>+[1]Diciembre!H22/1000000</f>
        <v>0</v>
      </c>
      <c r="D525" s="8" t="str">
        <f>+[1]Diciembre!J22</f>
        <v xml:space="preserve"> </v>
      </c>
    </row>
    <row r="526" spans="1:4" x14ac:dyDescent="0.25">
      <c r="A526" s="3">
        <v>27</v>
      </c>
      <c r="B526" s="6">
        <f>+[1]Diciembre!H23/1000000</f>
        <v>150</v>
      </c>
      <c r="D526" s="8">
        <f>+[1]Diciembre!J23</f>
        <v>5.5</v>
      </c>
    </row>
    <row r="527" spans="1:4" x14ac:dyDescent="0.25">
      <c r="A527" s="3">
        <v>30</v>
      </c>
      <c r="B527" s="6">
        <f>+[1]Diciembre!H24/1000000</f>
        <v>0</v>
      </c>
      <c r="D527" s="8" t="str">
        <f>+[1]Diciembre!J24</f>
        <v xml:space="preserve"> </v>
      </c>
    </row>
    <row r="528" spans="1:4" x14ac:dyDescent="0.25">
      <c r="A528" s="3">
        <v>31</v>
      </c>
      <c r="B528" s="6">
        <f>+[1]Diciembre!H25/1000000</f>
        <v>0</v>
      </c>
      <c r="D528" s="8" t="str">
        <f>+[1]Diciembre!J25</f>
        <v xml:space="preserve"> </v>
      </c>
    </row>
    <row r="530" spans="1:4" x14ac:dyDescent="0.25">
      <c r="A530" s="44">
        <v>2020</v>
      </c>
      <c r="B530" s="44"/>
      <c r="C530" s="44"/>
      <c r="D530" s="44"/>
    </row>
    <row r="531" spans="1:4" x14ac:dyDescent="0.25">
      <c r="A531" s="39" t="s">
        <v>1</v>
      </c>
      <c r="B531" s="36">
        <v>2280</v>
      </c>
      <c r="C531" s="37"/>
      <c r="D531" s="38">
        <v>5.8312499999999996E-2</v>
      </c>
    </row>
    <row r="532" spans="1:4" x14ac:dyDescent="0.25">
      <c r="A532" s="3">
        <v>2</v>
      </c>
      <c r="B532" s="6">
        <v>0</v>
      </c>
      <c r="D532" s="8" t="s">
        <v>0</v>
      </c>
    </row>
    <row r="533" spans="1:4" x14ac:dyDescent="0.25">
      <c r="A533" s="3">
        <v>3</v>
      </c>
      <c r="B533" s="6">
        <v>0</v>
      </c>
      <c r="D533" s="8" t="s">
        <v>0</v>
      </c>
    </row>
    <row r="534" spans="1:4" x14ac:dyDescent="0.25">
      <c r="A534" s="3">
        <v>7</v>
      </c>
      <c r="B534" s="6">
        <v>50</v>
      </c>
      <c r="D534" s="8">
        <v>6.24</v>
      </c>
    </row>
    <row r="535" spans="1:4" x14ac:dyDescent="0.25">
      <c r="A535" s="3">
        <v>8</v>
      </c>
      <c r="B535" s="6">
        <v>0</v>
      </c>
      <c r="D535" s="8" t="s">
        <v>0</v>
      </c>
    </row>
    <row r="536" spans="1:4" x14ac:dyDescent="0.25">
      <c r="A536" s="3">
        <v>9</v>
      </c>
      <c r="B536" s="6">
        <v>830</v>
      </c>
      <c r="D536" s="8">
        <v>5.9436746987951805</v>
      </c>
    </row>
    <row r="537" spans="1:4" x14ac:dyDescent="0.25">
      <c r="A537" s="3">
        <v>10</v>
      </c>
      <c r="B537" s="6">
        <v>0</v>
      </c>
      <c r="D537" s="8" t="s">
        <v>0</v>
      </c>
    </row>
    <row r="538" spans="1:4" x14ac:dyDescent="0.25">
      <c r="A538" s="3">
        <v>13</v>
      </c>
      <c r="B538" s="6">
        <v>0</v>
      </c>
      <c r="D538" s="8" t="s">
        <v>0</v>
      </c>
    </row>
    <row r="539" spans="1:4" x14ac:dyDescent="0.25">
      <c r="A539" s="3">
        <v>14</v>
      </c>
      <c r="B539" s="6">
        <v>0</v>
      </c>
      <c r="D539" s="8" t="s">
        <v>0</v>
      </c>
    </row>
    <row r="540" spans="1:4" x14ac:dyDescent="0.25">
      <c r="A540" s="3">
        <v>15</v>
      </c>
      <c r="B540" s="6">
        <v>0</v>
      </c>
      <c r="D540" s="8" t="s">
        <v>0</v>
      </c>
    </row>
    <row r="541" spans="1:4" x14ac:dyDescent="0.25">
      <c r="A541" s="3">
        <v>16</v>
      </c>
      <c r="B541" s="6">
        <v>0</v>
      </c>
      <c r="D541" s="8" t="s">
        <v>0</v>
      </c>
    </row>
    <row r="542" spans="1:4" x14ac:dyDescent="0.25">
      <c r="A542" s="3">
        <v>17</v>
      </c>
      <c r="B542" s="6">
        <v>0</v>
      </c>
      <c r="D542" s="8" t="s">
        <v>0</v>
      </c>
    </row>
    <row r="543" spans="1:4" x14ac:dyDescent="0.25">
      <c r="A543" s="3">
        <v>20</v>
      </c>
      <c r="B543" s="6">
        <v>1000</v>
      </c>
      <c r="D543" s="8">
        <v>5.75</v>
      </c>
    </row>
    <row r="544" spans="1:4" x14ac:dyDescent="0.25">
      <c r="A544" s="3">
        <v>22</v>
      </c>
      <c r="B544" s="6">
        <v>0</v>
      </c>
      <c r="D544" s="8" t="s">
        <v>0</v>
      </c>
    </row>
    <row r="545" spans="1:4" x14ac:dyDescent="0.25">
      <c r="A545" s="3">
        <v>23</v>
      </c>
      <c r="B545" s="6">
        <v>400</v>
      </c>
      <c r="D545" s="8">
        <v>5.75</v>
      </c>
    </row>
    <row r="546" spans="1:4" x14ac:dyDescent="0.25">
      <c r="A546" s="3">
        <v>24</v>
      </c>
      <c r="B546" s="6">
        <v>0</v>
      </c>
      <c r="D546" s="8" t="s">
        <v>0</v>
      </c>
    </row>
    <row r="547" spans="1:4" x14ac:dyDescent="0.25">
      <c r="A547" s="3">
        <v>27</v>
      </c>
      <c r="B547" s="6">
        <v>0</v>
      </c>
      <c r="D547" s="8" t="s">
        <v>0</v>
      </c>
    </row>
    <row r="548" spans="1:4" x14ac:dyDescent="0.25">
      <c r="A548" s="3">
        <v>28</v>
      </c>
      <c r="B548" s="6">
        <v>0</v>
      </c>
      <c r="D548" s="8" t="s">
        <v>0</v>
      </c>
    </row>
    <row r="549" spans="1:4" x14ac:dyDescent="0.25">
      <c r="A549" s="3">
        <v>29</v>
      </c>
      <c r="B549" s="6">
        <v>0</v>
      </c>
      <c r="D549" s="8" t="s">
        <v>0</v>
      </c>
    </row>
    <row r="550" spans="1:4" x14ac:dyDescent="0.25">
      <c r="A550" s="3">
        <v>30</v>
      </c>
      <c r="B550" s="6">
        <v>0</v>
      </c>
      <c r="D550" s="8" t="s">
        <v>0</v>
      </c>
    </row>
    <row r="551" spans="1:4" x14ac:dyDescent="0.25">
      <c r="A551" s="3">
        <v>31</v>
      </c>
      <c r="B551" s="6">
        <v>0</v>
      </c>
      <c r="D551" s="8" t="s">
        <v>0</v>
      </c>
    </row>
    <row r="553" spans="1:4" x14ac:dyDescent="0.25">
      <c r="A553" s="39" t="s">
        <v>2</v>
      </c>
      <c r="B553" s="36">
        <f>SUM(B554:B572)</f>
        <v>240</v>
      </c>
      <c r="C553" s="37"/>
      <c r="D553" s="38">
        <f>IFERROR((SUMPRODUCT(B554:B572,D554:D572)/SUM(B554:B572))/100,"")</f>
        <v>5.6458333333333333E-2</v>
      </c>
    </row>
    <row r="554" spans="1:4" x14ac:dyDescent="0.25">
      <c r="A554" s="3">
        <v>3</v>
      </c>
      <c r="B554" s="6">
        <v>0</v>
      </c>
      <c r="D554" s="8" t="s">
        <v>0</v>
      </c>
    </row>
    <row r="555" spans="1:4" x14ac:dyDescent="0.25">
      <c r="A555" s="3">
        <v>4</v>
      </c>
      <c r="B555" s="6">
        <v>0</v>
      </c>
      <c r="D555" s="8" t="s">
        <v>0</v>
      </c>
    </row>
    <row r="556" spans="1:4" x14ac:dyDescent="0.25">
      <c r="A556" s="3">
        <v>5</v>
      </c>
      <c r="B556" s="6">
        <v>0</v>
      </c>
      <c r="D556" s="8" t="s">
        <v>0</v>
      </c>
    </row>
    <row r="557" spans="1:4" x14ac:dyDescent="0.25">
      <c r="A557" s="3">
        <v>6</v>
      </c>
      <c r="B557" s="6">
        <v>0</v>
      </c>
      <c r="D557" s="8" t="s">
        <v>0</v>
      </c>
    </row>
    <row r="558" spans="1:4" x14ac:dyDescent="0.25">
      <c r="A558" s="3">
        <v>7</v>
      </c>
      <c r="B558" s="6">
        <v>100</v>
      </c>
      <c r="D558" s="8">
        <v>5.5</v>
      </c>
    </row>
    <row r="559" spans="1:4" x14ac:dyDescent="0.25">
      <c r="A559" s="3">
        <v>10</v>
      </c>
      <c r="B559" s="6">
        <v>0</v>
      </c>
      <c r="D559" s="8" t="s">
        <v>0</v>
      </c>
    </row>
    <row r="560" spans="1:4" x14ac:dyDescent="0.25">
      <c r="A560" s="3">
        <v>11</v>
      </c>
      <c r="B560" s="6">
        <v>0</v>
      </c>
      <c r="D560" s="8" t="s">
        <v>0</v>
      </c>
    </row>
    <row r="561" spans="1:4" x14ac:dyDescent="0.25">
      <c r="A561" s="3">
        <v>12</v>
      </c>
      <c r="B561" s="6">
        <v>0</v>
      </c>
      <c r="D561" s="8" t="s">
        <v>0</v>
      </c>
    </row>
    <row r="562" spans="1:4" x14ac:dyDescent="0.25">
      <c r="A562" s="3">
        <v>13</v>
      </c>
      <c r="B562" s="6">
        <v>0</v>
      </c>
      <c r="D562" s="8" t="s">
        <v>0</v>
      </c>
    </row>
    <row r="563" spans="1:4" x14ac:dyDescent="0.25">
      <c r="A563" s="3">
        <v>14</v>
      </c>
      <c r="B563" s="6">
        <v>0</v>
      </c>
      <c r="D563" s="8" t="s">
        <v>0</v>
      </c>
    </row>
    <row r="564" spans="1:4" x14ac:dyDescent="0.25">
      <c r="A564" s="3">
        <v>17</v>
      </c>
      <c r="B564" s="6">
        <v>0</v>
      </c>
      <c r="D564" s="8" t="s">
        <v>0</v>
      </c>
    </row>
    <row r="565" spans="1:4" x14ac:dyDescent="0.25">
      <c r="A565" s="3">
        <v>18</v>
      </c>
      <c r="B565" s="6">
        <v>0</v>
      </c>
      <c r="D565" s="8" t="s">
        <v>0</v>
      </c>
    </row>
    <row r="566" spans="1:4" x14ac:dyDescent="0.25">
      <c r="A566" s="3">
        <v>19</v>
      </c>
      <c r="B566" s="6">
        <v>0</v>
      </c>
      <c r="D566" s="8" t="s">
        <v>0</v>
      </c>
    </row>
    <row r="567" spans="1:4" x14ac:dyDescent="0.25">
      <c r="A567" s="3">
        <v>20</v>
      </c>
      <c r="B567" s="6">
        <v>0</v>
      </c>
      <c r="D567" s="8" t="s">
        <v>0</v>
      </c>
    </row>
    <row r="568" spans="1:4" x14ac:dyDescent="0.25">
      <c r="A568" s="3">
        <v>21</v>
      </c>
      <c r="B568" s="6">
        <v>0</v>
      </c>
      <c r="D568" s="8" t="s">
        <v>0</v>
      </c>
    </row>
    <row r="569" spans="1:4" x14ac:dyDescent="0.25">
      <c r="A569" s="3">
        <v>24</v>
      </c>
      <c r="B569" s="6">
        <v>0</v>
      </c>
      <c r="D569" s="8" t="s">
        <v>0</v>
      </c>
    </row>
    <row r="570" spans="1:4" x14ac:dyDescent="0.25">
      <c r="A570" s="3">
        <v>25</v>
      </c>
      <c r="B570" s="6">
        <v>40</v>
      </c>
      <c r="D570" s="8">
        <v>5.75</v>
      </c>
    </row>
    <row r="571" spans="1:4" x14ac:dyDescent="0.25">
      <c r="A571" s="3">
        <v>26</v>
      </c>
      <c r="B571" s="6">
        <v>100</v>
      </c>
      <c r="D571" s="8">
        <v>5.75</v>
      </c>
    </row>
    <row r="572" spans="1:4" x14ac:dyDescent="0.25">
      <c r="A572" s="3">
        <v>28</v>
      </c>
      <c r="B572" s="6">
        <v>0</v>
      </c>
      <c r="D572" s="8" t="s">
        <v>0</v>
      </c>
    </row>
    <row r="574" spans="1:4" x14ac:dyDescent="0.25">
      <c r="A574" s="39" t="s">
        <v>3</v>
      </c>
      <c r="B574" s="36">
        <f>SUM(B575:B595)</f>
        <v>1365</v>
      </c>
      <c r="C574" s="37"/>
      <c r="D574" s="38">
        <f>IFERROR((SUMPRODUCT(B575:B595,D575:D595)/SUM(B575:B595))/100,"")</f>
        <v>6.0732600732600728E-2</v>
      </c>
    </row>
    <row r="575" spans="1:4" x14ac:dyDescent="0.25">
      <c r="A575" s="3">
        <v>2</v>
      </c>
      <c r="B575" s="6">
        <v>100</v>
      </c>
      <c r="D575" s="8">
        <v>6.5</v>
      </c>
    </row>
    <row r="576" spans="1:4" x14ac:dyDescent="0.25">
      <c r="A576" s="3">
        <v>3</v>
      </c>
      <c r="B576" s="6">
        <v>100</v>
      </c>
      <c r="D576" s="8">
        <v>5.75</v>
      </c>
    </row>
    <row r="577" spans="1:4" x14ac:dyDescent="0.25">
      <c r="A577" s="3">
        <v>4</v>
      </c>
      <c r="B577" s="6">
        <v>0</v>
      </c>
      <c r="D577" s="8" t="s">
        <v>0</v>
      </c>
    </row>
    <row r="578" spans="1:4" x14ac:dyDescent="0.25">
      <c r="A578" s="3">
        <v>5</v>
      </c>
      <c r="B578" s="6">
        <v>0</v>
      </c>
      <c r="D578" s="8" t="s">
        <v>0</v>
      </c>
    </row>
    <row r="579" spans="1:4" x14ac:dyDescent="0.25">
      <c r="A579" s="3">
        <v>6</v>
      </c>
      <c r="B579" s="6">
        <v>200</v>
      </c>
      <c r="D579" s="8">
        <v>6</v>
      </c>
    </row>
    <row r="580" spans="1:4" x14ac:dyDescent="0.25">
      <c r="A580" s="3">
        <v>9</v>
      </c>
      <c r="B580" s="6">
        <v>0</v>
      </c>
      <c r="D580" s="8" t="s">
        <v>0</v>
      </c>
    </row>
    <row r="581" spans="1:4" x14ac:dyDescent="0.25">
      <c r="A581" s="3">
        <v>10</v>
      </c>
      <c r="B581" s="6">
        <v>0</v>
      </c>
      <c r="D581" s="8" t="s">
        <v>0</v>
      </c>
    </row>
    <row r="582" spans="1:4" x14ac:dyDescent="0.25">
      <c r="A582" s="3">
        <v>11</v>
      </c>
      <c r="B582" s="6">
        <v>60</v>
      </c>
      <c r="D582" s="8">
        <v>6</v>
      </c>
    </row>
    <row r="583" spans="1:4" x14ac:dyDescent="0.25">
      <c r="A583" s="3">
        <v>12</v>
      </c>
      <c r="B583" s="6">
        <v>200</v>
      </c>
      <c r="D583" s="8">
        <v>6</v>
      </c>
    </row>
    <row r="584" spans="1:4" x14ac:dyDescent="0.25">
      <c r="A584" s="3">
        <v>13</v>
      </c>
      <c r="B584" s="6">
        <v>0</v>
      </c>
      <c r="D584" s="8" t="s">
        <v>0</v>
      </c>
    </row>
    <row r="585" spans="1:4" x14ac:dyDescent="0.25">
      <c r="A585" s="3">
        <v>16</v>
      </c>
      <c r="B585" s="6">
        <v>0</v>
      </c>
      <c r="D585" s="8" t="s">
        <v>0</v>
      </c>
    </row>
    <row r="586" spans="1:4" x14ac:dyDescent="0.25">
      <c r="A586" s="3">
        <v>17</v>
      </c>
      <c r="B586" s="6">
        <v>130</v>
      </c>
      <c r="D586" s="8">
        <v>6.069230769230769</v>
      </c>
    </row>
    <row r="587" spans="1:4" x14ac:dyDescent="0.25">
      <c r="A587" s="3">
        <v>18</v>
      </c>
      <c r="B587" s="6">
        <v>480</v>
      </c>
      <c r="D587" s="8">
        <v>6.1895833333333332</v>
      </c>
    </row>
    <row r="588" spans="1:4" x14ac:dyDescent="0.25">
      <c r="A588" s="3">
        <v>19</v>
      </c>
      <c r="B588" s="6">
        <v>25</v>
      </c>
      <c r="D588" s="8">
        <v>5</v>
      </c>
    </row>
    <row r="589" spans="1:4" x14ac:dyDescent="0.25">
      <c r="A589" s="3">
        <v>20</v>
      </c>
      <c r="B589" s="6">
        <v>0</v>
      </c>
      <c r="D589" s="8" t="s">
        <v>0</v>
      </c>
    </row>
    <row r="590" spans="1:4" x14ac:dyDescent="0.25">
      <c r="A590" s="3">
        <v>23</v>
      </c>
      <c r="B590" s="6">
        <v>70</v>
      </c>
      <c r="D590" s="8">
        <v>6</v>
      </c>
    </row>
    <row r="591" spans="1:4" x14ac:dyDescent="0.25">
      <c r="A591" s="3">
        <v>24</v>
      </c>
      <c r="B591" s="6">
        <v>0</v>
      </c>
      <c r="D591" s="8" t="s">
        <v>0</v>
      </c>
    </row>
    <row r="592" spans="1:4" x14ac:dyDescent="0.25">
      <c r="A592" s="3">
        <v>25</v>
      </c>
      <c r="B592" s="6">
        <v>0</v>
      </c>
      <c r="D592" s="8" t="s">
        <v>0</v>
      </c>
    </row>
    <row r="593" spans="1:4" x14ac:dyDescent="0.25">
      <c r="A593" s="3">
        <v>26</v>
      </c>
      <c r="B593" s="6">
        <v>0</v>
      </c>
      <c r="D593" s="8" t="s">
        <v>0</v>
      </c>
    </row>
    <row r="594" spans="1:4" x14ac:dyDescent="0.25">
      <c r="A594" s="3">
        <v>27</v>
      </c>
      <c r="B594" s="6">
        <v>0</v>
      </c>
      <c r="D594" s="8" t="s">
        <v>0</v>
      </c>
    </row>
    <row r="595" spans="1:4" x14ac:dyDescent="0.25">
      <c r="A595" s="3">
        <v>30</v>
      </c>
      <c r="B595" s="6">
        <v>0</v>
      </c>
      <c r="D595" s="8" t="s">
        <v>0</v>
      </c>
    </row>
    <row r="596" spans="1:4" x14ac:dyDescent="0.25">
      <c r="A596" s="3">
        <v>31</v>
      </c>
      <c r="B596" s="6">
        <v>0</v>
      </c>
      <c r="D596" s="8" t="s">
        <v>0</v>
      </c>
    </row>
    <row r="598" spans="1:4" x14ac:dyDescent="0.25">
      <c r="A598" s="39" t="s">
        <v>4</v>
      </c>
      <c r="B598" s="36">
        <f>SUM(B599:B619)</f>
        <v>520</v>
      </c>
      <c r="C598" s="37"/>
      <c r="D598" s="38">
        <f>IFERROR((SUMPRODUCT(B599:B619,D599:D619)/SUM(B599:B619))/100,"")</f>
        <v>5.4288461538461535E-2</v>
      </c>
    </row>
    <row r="599" spans="1:4" x14ac:dyDescent="0.25">
      <c r="A599" s="3">
        <v>1</v>
      </c>
      <c r="B599" s="6">
        <v>0</v>
      </c>
      <c r="D599" s="8" t="s">
        <v>0</v>
      </c>
    </row>
    <row r="600" spans="1:4" x14ac:dyDescent="0.25">
      <c r="A600" s="3">
        <v>2</v>
      </c>
      <c r="B600" s="6">
        <v>0</v>
      </c>
      <c r="D600" s="8" t="s">
        <v>0</v>
      </c>
    </row>
    <row r="601" spans="1:4" x14ac:dyDescent="0.25">
      <c r="A601" s="3">
        <v>3</v>
      </c>
      <c r="B601" s="6">
        <v>0</v>
      </c>
      <c r="D601" s="8" t="s">
        <v>0</v>
      </c>
    </row>
    <row r="602" spans="1:4" x14ac:dyDescent="0.25">
      <c r="A602" s="3">
        <v>6</v>
      </c>
      <c r="B602" s="6">
        <v>0</v>
      </c>
      <c r="D602" s="8" t="s">
        <v>0</v>
      </c>
    </row>
    <row r="603" spans="1:4" x14ac:dyDescent="0.25">
      <c r="A603" s="3">
        <v>7</v>
      </c>
      <c r="B603" s="6">
        <v>50</v>
      </c>
      <c r="D603" s="8">
        <v>5.78</v>
      </c>
    </row>
    <row r="604" spans="1:4" x14ac:dyDescent="0.25">
      <c r="A604" s="3">
        <v>8</v>
      </c>
      <c r="B604" s="6">
        <v>0</v>
      </c>
      <c r="D604" s="8" t="s">
        <v>0</v>
      </c>
    </row>
    <row r="605" spans="1:4" x14ac:dyDescent="0.25">
      <c r="A605" s="3">
        <v>9</v>
      </c>
      <c r="B605" s="6">
        <v>40</v>
      </c>
      <c r="D605" s="8">
        <v>3.25</v>
      </c>
    </row>
    <row r="606" spans="1:4" x14ac:dyDescent="0.25">
      <c r="A606" s="3">
        <v>13</v>
      </c>
      <c r="B606" s="6">
        <v>130</v>
      </c>
      <c r="D606" s="8">
        <v>5.8</v>
      </c>
    </row>
    <row r="607" spans="1:4" x14ac:dyDescent="0.25">
      <c r="A607" s="3">
        <v>14</v>
      </c>
      <c r="B607" s="6">
        <v>0</v>
      </c>
      <c r="D607" s="8" t="s">
        <v>0</v>
      </c>
    </row>
    <row r="608" spans="1:4" x14ac:dyDescent="0.25">
      <c r="A608" s="3">
        <v>15</v>
      </c>
      <c r="B608" s="6">
        <v>0</v>
      </c>
      <c r="D608" s="8" t="s">
        <v>0</v>
      </c>
    </row>
    <row r="609" spans="1:4" x14ac:dyDescent="0.25">
      <c r="A609" s="3">
        <v>16</v>
      </c>
      <c r="B609" s="6">
        <v>0</v>
      </c>
      <c r="D609" s="8" t="s">
        <v>0</v>
      </c>
    </row>
    <row r="610" spans="1:4" x14ac:dyDescent="0.25">
      <c r="A610" s="3">
        <v>17</v>
      </c>
      <c r="B610" s="6">
        <v>0</v>
      </c>
      <c r="D610" s="8" t="s">
        <v>0</v>
      </c>
    </row>
    <row r="611" spans="1:4" x14ac:dyDescent="0.25">
      <c r="A611" s="3">
        <v>20</v>
      </c>
      <c r="B611" s="6">
        <v>0</v>
      </c>
      <c r="D611" s="8" t="s">
        <v>0</v>
      </c>
    </row>
    <row r="612" spans="1:4" x14ac:dyDescent="0.25">
      <c r="A612" s="3">
        <v>21</v>
      </c>
      <c r="B612" s="6">
        <v>0</v>
      </c>
      <c r="D612" s="8" t="s">
        <v>0</v>
      </c>
    </row>
    <row r="613" spans="1:4" x14ac:dyDescent="0.25">
      <c r="A613" s="3">
        <v>22</v>
      </c>
      <c r="B613" s="6">
        <v>0</v>
      </c>
      <c r="D613" s="8" t="s">
        <v>0</v>
      </c>
    </row>
    <row r="614" spans="1:4" x14ac:dyDescent="0.25">
      <c r="A614" s="3">
        <v>23</v>
      </c>
      <c r="B614" s="6">
        <v>0</v>
      </c>
      <c r="D614" s="8" t="s">
        <v>0</v>
      </c>
    </row>
    <row r="615" spans="1:4" x14ac:dyDescent="0.25">
      <c r="A615" s="3">
        <v>24</v>
      </c>
      <c r="B615" s="6">
        <v>0</v>
      </c>
      <c r="D615" s="8" t="s">
        <v>0</v>
      </c>
    </row>
    <row r="616" spans="1:4" x14ac:dyDescent="0.25">
      <c r="A616" s="3">
        <v>27</v>
      </c>
      <c r="B616" s="6">
        <v>300</v>
      </c>
      <c r="D616" s="8">
        <v>5.5</v>
      </c>
    </row>
    <row r="617" spans="1:4" x14ac:dyDescent="0.25">
      <c r="A617" s="3">
        <v>28</v>
      </c>
      <c r="B617" s="6">
        <v>0</v>
      </c>
      <c r="D617" s="8" t="s">
        <v>0</v>
      </c>
    </row>
    <row r="618" spans="1:4" x14ac:dyDescent="0.25">
      <c r="A618" s="3">
        <v>29</v>
      </c>
      <c r="B618" s="6">
        <v>0</v>
      </c>
      <c r="D618" s="8" t="s">
        <v>0</v>
      </c>
    </row>
    <row r="619" spans="1:4" x14ac:dyDescent="0.25">
      <c r="A619" s="3">
        <v>30</v>
      </c>
      <c r="B619" s="6">
        <v>0</v>
      </c>
      <c r="D619" s="8" t="s">
        <v>0</v>
      </c>
    </row>
    <row r="621" spans="1:4" x14ac:dyDescent="0.25">
      <c r="A621" s="39" t="s">
        <v>5</v>
      </c>
      <c r="B621" s="36">
        <f>SUM(B622:B642)</f>
        <v>1390</v>
      </c>
      <c r="C621" s="37"/>
      <c r="D621" s="38">
        <f>IFERROR((SUMPRODUCT(B622:B642,D622:D642)/SUM(B622:B642))/100,"")</f>
        <v>4.6816546762589929E-2</v>
      </c>
    </row>
    <row r="622" spans="1:4" x14ac:dyDescent="0.25">
      <c r="A622" s="3">
        <v>1</v>
      </c>
      <c r="B622" s="6">
        <v>0</v>
      </c>
      <c r="D622" s="8" t="s">
        <v>0</v>
      </c>
    </row>
    <row r="623" spans="1:4" x14ac:dyDescent="0.25">
      <c r="A623" s="3">
        <v>5</v>
      </c>
      <c r="B623" s="6">
        <v>0</v>
      </c>
      <c r="D623" s="8" t="s">
        <v>0</v>
      </c>
    </row>
    <row r="624" spans="1:4" x14ac:dyDescent="0.25">
      <c r="A624" s="3">
        <v>6</v>
      </c>
      <c r="B624" s="6">
        <v>0</v>
      </c>
      <c r="D624" s="8" t="s">
        <v>0</v>
      </c>
    </row>
    <row r="625" spans="1:4" x14ac:dyDescent="0.25">
      <c r="A625" s="3">
        <v>7</v>
      </c>
      <c r="B625" s="6">
        <v>0</v>
      </c>
      <c r="D625" s="8" t="s">
        <v>0</v>
      </c>
    </row>
    <row r="626" spans="1:4" x14ac:dyDescent="0.25">
      <c r="A626" s="3">
        <v>8</v>
      </c>
      <c r="B626" s="6">
        <v>290</v>
      </c>
      <c r="D626" s="8">
        <v>5.5</v>
      </c>
    </row>
    <row r="627" spans="1:4" x14ac:dyDescent="0.25">
      <c r="A627" s="3">
        <v>11</v>
      </c>
      <c r="B627" s="6">
        <v>150</v>
      </c>
      <c r="D627" s="8">
        <v>6</v>
      </c>
    </row>
    <row r="628" spans="1:4" x14ac:dyDescent="0.25">
      <c r="A628" s="3">
        <v>12</v>
      </c>
      <c r="B628" s="6">
        <v>0</v>
      </c>
      <c r="D628" s="8" t="s">
        <v>0</v>
      </c>
    </row>
    <row r="629" spans="1:4" x14ac:dyDescent="0.25">
      <c r="A629" s="3">
        <v>13</v>
      </c>
      <c r="B629" s="6">
        <v>0</v>
      </c>
      <c r="D629" s="8" t="s">
        <v>0</v>
      </c>
    </row>
    <row r="630" spans="1:4" x14ac:dyDescent="0.25">
      <c r="A630" s="3">
        <v>14</v>
      </c>
      <c r="B630" s="6">
        <v>0</v>
      </c>
      <c r="D630" s="8" t="s">
        <v>0</v>
      </c>
    </row>
    <row r="631" spans="1:4" x14ac:dyDescent="0.25">
      <c r="A631" s="3">
        <v>15</v>
      </c>
      <c r="B631" s="6">
        <v>0</v>
      </c>
      <c r="D631" s="8" t="s">
        <v>0</v>
      </c>
    </row>
    <row r="632" spans="1:4" x14ac:dyDescent="0.25">
      <c r="A632" s="3">
        <v>18</v>
      </c>
      <c r="B632" s="6">
        <v>0</v>
      </c>
      <c r="D632" s="8" t="s">
        <v>0</v>
      </c>
    </row>
    <row r="633" spans="1:4" x14ac:dyDescent="0.25">
      <c r="A633" s="3">
        <v>19</v>
      </c>
      <c r="B633" s="6">
        <v>600</v>
      </c>
      <c r="D633" s="8">
        <v>3.5</v>
      </c>
    </row>
    <row r="634" spans="1:4" x14ac:dyDescent="0.25">
      <c r="A634" s="3">
        <v>20</v>
      </c>
      <c r="B634" s="6">
        <v>0</v>
      </c>
      <c r="D634" s="8" t="s">
        <v>0</v>
      </c>
    </row>
    <row r="635" spans="1:4" x14ac:dyDescent="0.25">
      <c r="A635" s="3">
        <v>21</v>
      </c>
      <c r="B635" s="6">
        <v>0</v>
      </c>
      <c r="D635" s="8" t="s">
        <v>0</v>
      </c>
    </row>
    <row r="636" spans="1:4" x14ac:dyDescent="0.25">
      <c r="A636" s="3">
        <v>22</v>
      </c>
      <c r="B636" s="6">
        <v>0</v>
      </c>
      <c r="D636" s="8" t="s">
        <v>0</v>
      </c>
    </row>
    <row r="637" spans="1:4" x14ac:dyDescent="0.25">
      <c r="A637" s="3">
        <v>25</v>
      </c>
      <c r="B637" s="6">
        <v>300</v>
      </c>
      <c r="D637" s="8">
        <v>5.5</v>
      </c>
    </row>
    <row r="638" spans="1:4" x14ac:dyDescent="0.25">
      <c r="A638" s="3">
        <v>26</v>
      </c>
      <c r="B638" s="6">
        <v>50</v>
      </c>
      <c r="D638" s="8">
        <v>5.25</v>
      </c>
    </row>
    <row r="639" spans="1:4" x14ac:dyDescent="0.25">
      <c r="A639" s="3">
        <v>27</v>
      </c>
      <c r="B639" s="6">
        <v>0</v>
      </c>
      <c r="D639" s="8" t="s">
        <v>0</v>
      </c>
    </row>
    <row r="640" spans="1:4" x14ac:dyDescent="0.25">
      <c r="A640" s="3">
        <v>28</v>
      </c>
      <c r="B640" s="6">
        <v>0</v>
      </c>
      <c r="D640" s="8" t="s">
        <v>0</v>
      </c>
    </row>
    <row r="641" spans="1:4" x14ac:dyDescent="0.25">
      <c r="A641" s="3">
        <v>29</v>
      </c>
      <c r="B641" s="6">
        <v>0</v>
      </c>
      <c r="D641" s="8" t="s">
        <v>0</v>
      </c>
    </row>
    <row r="643" spans="1:4" x14ac:dyDescent="0.25">
      <c r="A643" s="39" t="s">
        <v>6</v>
      </c>
      <c r="B643" s="36">
        <f>SUM(B644:B664)</f>
        <v>1525</v>
      </c>
      <c r="C643" s="37"/>
      <c r="D643" s="38">
        <f>IFERROR((SUMPRODUCT(B644:B664,D644:D664)/SUM(B644:B664))/100,"")</f>
        <v>6.0132786885245898E-2</v>
      </c>
    </row>
    <row r="644" spans="1:4" x14ac:dyDescent="0.25">
      <c r="A644" s="3">
        <v>1</v>
      </c>
      <c r="B644" s="6">
        <v>15</v>
      </c>
      <c r="D644" s="8">
        <v>8.65</v>
      </c>
    </row>
    <row r="645" spans="1:4" x14ac:dyDescent="0.25">
      <c r="A645" s="3">
        <v>2</v>
      </c>
      <c r="B645" s="6">
        <v>0</v>
      </c>
      <c r="D645" s="8" t="s">
        <v>0</v>
      </c>
    </row>
    <row r="646" spans="1:4" x14ac:dyDescent="0.25">
      <c r="A646" s="3">
        <v>3</v>
      </c>
      <c r="B646" s="6">
        <v>300</v>
      </c>
      <c r="D646" s="8">
        <v>5.5</v>
      </c>
    </row>
    <row r="647" spans="1:4" x14ac:dyDescent="0.25">
      <c r="A647" s="3">
        <v>4</v>
      </c>
      <c r="B647" s="6">
        <v>0</v>
      </c>
      <c r="D647" s="8" t="s">
        <v>0</v>
      </c>
    </row>
    <row r="648" spans="1:4" x14ac:dyDescent="0.25">
      <c r="A648" s="3">
        <v>5</v>
      </c>
      <c r="B648" s="6">
        <v>0</v>
      </c>
      <c r="D648" s="8" t="s">
        <v>0</v>
      </c>
    </row>
    <row r="649" spans="1:4" x14ac:dyDescent="0.25">
      <c r="A649" s="3">
        <v>8</v>
      </c>
      <c r="B649" s="6">
        <v>250</v>
      </c>
      <c r="D649" s="8">
        <v>5.9</v>
      </c>
    </row>
    <row r="650" spans="1:4" x14ac:dyDescent="0.25">
      <c r="A650" s="3">
        <v>9</v>
      </c>
      <c r="B650" s="6">
        <v>160</v>
      </c>
      <c r="D650" s="8">
        <v>5.8468749999999998</v>
      </c>
    </row>
    <row r="651" spans="1:4" x14ac:dyDescent="0.25">
      <c r="A651" s="3">
        <v>10</v>
      </c>
      <c r="B651" s="6">
        <v>0</v>
      </c>
      <c r="D651" s="8" t="s">
        <v>0</v>
      </c>
    </row>
    <row r="652" spans="1:4" x14ac:dyDescent="0.25">
      <c r="A652" s="3">
        <v>12</v>
      </c>
      <c r="B652" s="6">
        <v>300</v>
      </c>
      <c r="D652" s="8">
        <v>5.5</v>
      </c>
    </row>
    <row r="653" spans="1:4" x14ac:dyDescent="0.25">
      <c r="A653" s="3">
        <v>15</v>
      </c>
      <c r="B653" s="6">
        <v>0</v>
      </c>
      <c r="D653" s="8" t="s">
        <v>0</v>
      </c>
    </row>
    <row r="654" spans="1:4" x14ac:dyDescent="0.25">
      <c r="A654" s="3">
        <v>16</v>
      </c>
      <c r="B654" s="6">
        <v>0</v>
      </c>
      <c r="D654" s="8" t="s">
        <v>0</v>
      </c>
    </row>
    <row r="655" spans="1:4" x14ac:dyDescent="0.25">
      <c r="A655" s="3">
        <v>17</v>
      </c>
      <c r="B655" s="6">
        <v>0</v>
      </c>
      <c r="D655" s="8" t="s">
        <v>0</v>
      </c>
    </row>
    <row r="656" spans="1:4" x14ac:dyDescent="0.25">
      <c r="A656" s="3">
        <v>18</v>
      </c>
      <c r="B656" s="6">
        <v>0</v>
      </c>
      <c r="D656" s="8" t="s">
        <v>0</v>
      </c>
    </row>
    <row r="657" spans="1:4" x14ac:dyDescent="0.25">
      <c r="A657" s="3">
        <v>19</v>
      </c>
      <c r="B657" s="6">
        <v>0</v>
      </c>
      <c r="D657" s="8" t="s">
        <v>0</v>
      </c>
    </row>
    <row r="658" spans="1:4" x14ac:dyDescent="0.25">
      <c r="A658" s="3">
        <v>22</v>
      </c>
      <c r="B658" s="6">
        <v>300</v>
      </c>
      <c r="D658" s="8">
        <v>5.5</v>
      </c>
    </row>
    <row r="659" spans="1:4" x14ac:dyDescent="0.25">
      <c r="A659" s="3">
        <v>23</v>
      </c>
      <c r="B659" s="6">
        <v>0</v>
      </c>
      <c r="D659" s="8" t="s">
        <v>0</v>
      </c>
    </row>
    <row r="660" spans="1:4" x14ac:dyDescent="0.25">
      <c r="A660" s="3">
        <v>24</v>
      </c>
      <c r="B660" s="6">
        <v>0</v>
      </c>
      <c r="D660" s="8" t="s">
        <v>0</v>
      </c>
    </row>
    <row r="661" spans="1:4" x14ac:dyDescent="0.25">
      <c r="A661" s="3">
        <v>25</v>
      </c>
      <c r="B661" s="6">
        <v>0</v>
      </c>
      <c r="D661" s="8" t="s">
        <v>0</v>
      </c>
    </row>
    <row r="662" spans="1:4" x14ac:dyDescent="0.25">
      <c r="A662" s="3">
        <v>26</v>
      </c>
      <c r="B662" s="6">
        <v>0</v>
      </c>
      <c r="D662" s="8" t="s">
        <v>0</v>
      </c>
    </row>
    <row r="663" spans="1:4" x14ac:dyDescent="0.25">
      <c r="A663" s="3">
        <v>29</v>
      </c>
      <c r="B663" s="6">
        <v>200</v>
      </c>
      <c r="D663" s="8">
        <v>8.4</v>
      </c>
    </row>
    <row r="664" spans="1:4" x14ac:dyDescent="0.25">
      <c r="A664" s="3">
        <v>30</v>
      </c>
      <c r="B664" s="6">
        <v>0</v>
      </c>
      <c r="D664" s="8" t="s">
        <v>0</v>
      </c>
    </row>
    <row r="666" spans="1:4" x14ac:dyDescent="0.25">
      <c r="A666" s="39" t="s">
        <v>7</v>
      </c>
      <c r="B666" s="36">
        <f>SUM(B667:B687)</f>
        <v>1250</v>
      </c>
      <c r="C666" s="37"/>
      <c r="D666" s="38">
        <f>IFERROR((SUMPRODUCT(B667:B687,D667:D687)/SUM(B667:B687))/100,"")</f>
        <v>5.4160000000000007E-2</v>
      </c>
    </row>
    <row r="667" spans="1:4" x14ac:dyDescent="0.25">
      <c r="A667" s="3">
        <v>1</v>
      </c>
      <c r="B667" s="6">
        <v>0</v>
      </c>
      <c r="D667" s="8" t="s">
        <v>0</v>
      </c>
    </row>
    <row r="668" spans="1:4" x14ac:dyDescent="0.25">
      <c r="A668" s="3">
        <v>2</v>
      </c>
      <c r="B668" s="6">
        <v>300</v>
      </c>
      <c r="D668" s="8">
        <v>5.5</v>
      </c>
    </row>
    <row r="669" spans="1:4" x14ac:dyDescent="0.25">
      <c r="A669" s="3">
        <v>3</v>
      </c>
      <c r="B669" s="6">
        <v>0</v>
      </c>
      <c r="D669" s="8" t="s">
        <v>0</v>
      </c>
    </row>
    <row r="670" spans="1:4" x14ac:dyDescent="0.25">
      <c r="A670" s="3">
        <v>6</v>
      </c>
      <c r="B670" s="6">
        <v>0</v>
      </c>
      <c r="D670" s="8" t="s">
        <v>0</v>
      </c>
    </row>
    <row r="671" spans="1:4" x14ac:dyDescent="0.25">
      <c r="A671" s="3">
        <v>7</v>
      </c>
      <c r="B671" s="6">
        <v>0</v>
      </c>
      <c r="D671" s="8" t="s">
        <v>0</v>
      </c>
    </row>
    <row r="672" spans="1:4" x14ac:dyDescent="0.25">
      <c r="A672" s="3">
        <v>8</v>
      </c>
      <c r="B672" s="6">
        <v>0</v>
      </c>
      <c r="D672" s="8" t="s">
        <v>0</v>
      </c>
    </row>
    <row r="673" spans="1:4" x14ac:dyDescent="0.25">
      <c r="A673" s="3">
        <v>9</v>
      </c>
      <c r="B673" s="6">
        <v>300</v>
      </c>
      <c r="D673" s="8">
        <v>5.15</v>
      </c>
    </row>
    <row r="674" spans="1:4" x14ac:dyDescent="0.25">
      <c r="A674" s="3">
        <v>10</v>
      </c>
      <c r="B674" s="6">
        <v>100</v>
      </c>
      <c r="D674" s="8">
        <v>5.5</v>
      </c>
    </row>
    <row r="675" spans="1:4" x14ac:dyDescent="0.25">
      <c r="A675" s="3">
        <v>13</v>
      </c>
      <c r="B675" s="6">
        <v>0</v>
      </c>
      <c r="D675" s="8" t="s">
        <v>0</v>
      </c>
    </row>
    <row r="676" spans="1:4" x14ac:dyDescent="0.25">
      <c r="A676" s="3">
        <v>14</v>
      </c>
      <c r="B676" s="6">
        <v>0</v>
      </c>
      <c r="D676" s="8" t="s">
        <v>0</v>
      </c>
    </row>
    <row r="677" spans="1:4" x14ac:dyDescent="0.25">
      <c r="A677" s="3">
        <v>15</v>
      </c>
      <c r="B677" s="6">
        <v>0</v>
      </c>
      <c r="D677" s="8" t="s">
        <v>0</v>
      </c>
    </row>
    <row r="678" spans="1:4" x14ac:dyDescent="0.25">
      <c r="A678" s="3">
        <v>16</v>
      </c>
      <c r="B678" s="6">
        <v>0</v>
      </c>
      <c r="D678" s="8" t="s">
        <v>0</v>
      </c>
    </row>
    <row r="679" spans="1:4" x14ac:dyDescent="0.25">
      <c r="A679" s="3">
        <v>17</v>
      </c>
      <c r="B679" s="6">
        <v>0</v>
      </c>
      <c r="D679" s="8" t="s">
        <v>0</v>
      </c>
    </row>
    <row r="680" spans="1:4" x14ac:dyDescent="0.25">
      <c r="A680" s="3">
        <v>20</v>
      </c>
      <c r="B680" s="6">
        <v>0</v>
      </c>
      <c r="D680" s="8" t="s">
        <v>0</v>
      </c>
    </row>
    <row r="681" spans="1:4" x14ac:dyDescent="0.25">
      <c r="A681" s="3">
        <v>21</v>
      </c>
      <c r="B681" s="6">
        <v>0</v>
      </c>
      <c r="D681" s="8" t="s">
        <v>0</v>
      </c>
    </row>
    <row r="682" spans="1:4" x14ac:dyDescent="0.25">
      <c r="A682" s="3">
        <v>22</v>
      </c>
      <c r="B682" s="6">
        <v>0</v>
      </c>
      <c r="D682" s="8" t="s">
        <v>0</v>
      </c>
    </row>
    <row r="683" spans="1:4" x14ac:dyDescent="0.25">
      <c r="A683" s="3">
        <v>23</v>
      </c>
      <c r="B683" s="6">
        <v>300</v>
      </c>
      <c r="D683" s="8">
        <v>5.5</v>
      </c>
    </row>
    <row r="684" spans="1:4" x14ac:dyDescent="0.25">
      <c r="A684" s="3">
        <v>24</v>
      </c>
      <c r="B684" s="6">
        <v>250</v>
      </c>
      <c r="D684" s="8">
        <v>5.5</v>
      </c>
    </row>
    <row r="685" spans="1:4" x14ac:dyDescent="0.25">
      <c r="A685" s="3">
        <v>27</v>
      </c>
      <c r="B685" s="6">
        <v>0</v>
      </c>
      <c r="D685" s="8" t="s">
        <v>0</v>
      </c>
    </row>
    <row r="686" spans="1:4" x14ac:dyDescent="0.25">
      <c r="A686" s="3">
        <v>28</v>
      </c>
      <c r="B686" s="6">
        <v>0</v>
      </c>
      <c r="D686" s="8" t="s">
        <v>0</v>
      </c>
    </row>
    <row r="687" spans="1:4" x14ac:dyDescent="0.25">
      <c r="A687" s="3">
        <v>29</v>
      </c>
      <c r="B687" s="6">
        <v>0</v>
      </c>
      <c r="D687" s="8" t="s">
        <v>0</v>
      </c>
    </row>
    <row r="688" spans="1:4" x14ac:dyDescent="0.25">
      <c r="A688" s="3">
        <v>30</v>
      </c>
      <c r="B688" s="6">
        <v>0</v>
      </c>
      <c r="D688" s="8" t="s">
        <v>0</v>
      </c>
    </row>
    <row r="689" spans="1:4" x14ac:dyDescent="0.25">
      <c r="A689" s="3">
        <v>31</v>
      </c>
      <c r="B689" s="6">
        <v>0</v>
      </c>
      <c r="D689" s="8" t="s">
        <v>0</v>
      </c>
    </row>
    <row r="691" spans="1:4" x14ac:dyDescent="0.25">
      <c r="A691" s="39" t="s">
        <v>8</v>
      </c>
      <c r="B691" s="36">
        <f>SUM(B692:B712)</f>
        <v>1786.31076502</v>
      </c>
      <c r="C691" s="37"/>
      <c r="D691" s="38">
        <f>IFERROR((SUMPRODUCT(B692:B712,D692:D712)/SUM(B692:B712))/100,"")</f>
        <v>3.5660635252420254E-2</v>
      </c>
    </row>
    <row r="692" spans="1:4" x14ac:dyDescent="0.25">
      <c r="A692" s="3">
        <v>3</v>
      </c>
      <c r="B692" s="6">
        <v>0</v>
      </c>
      <c r="D692" s="8" t="s">
        <v>0</v>
      </c>
    </row>
    <row r="693" spans="1:4" x14ac:dyDescent="0.25">
      <c r="A693" s="3">
        <v>4</v>
      </c>
      <c r="B693" s="6">
        <v>1750</v>
      </c>
      <c r="D693" s="8">
        <v>3.5</v>
      </c>
    </row>
    <row r="694" spans="1:4" x14ac:dyDescent="0.25">
      <c r="A694" s="3">
        <v>5</v>
      </c>
      <c r="B694" s="6">
        <v>0</v>
      </c>
      <c r="D694" s="8" t="s">
        <v>0</v>
      </c>
    </row>
    <row r="695" spans="1:4" x14ac:dyDescent="0.25">
      <c r="A695" s="3">
        <v>6</v>
      </c>
      <c r="B695" s="6">
        <v>0</v>
      </c>
      <c r="D695" s="8" t="s">
        <v>0</v>
      </c>
    </row>
    <row r="696" spans="1:4" x14ac:dyDescent="0.25">
      <c r="A696" s="3">
        <v>7</v>
      </c>
      <c r="B696" s="6">
        <v>0</v>
      </c>
      <c r="D696" s="8" t="s">
        <v>0</v>
      </c>
    </row>
    <row r="697" spans="1:4" x14ac:dyDescent="0.25">
      <c r="A697" s="3">
        <v>10</v>
      </c>
      <c r="B697" s="6">
        <v>0</v>
      </c>
      <c r="D697" s="8" t="s">
        <v>0</v>
      </c>
    </row>
    <row r="698" spans="1:4" x14ac:dyDescent="0.25">
      <c r="A698" s="3">
        <v>11</v>
      </c>
      <c r="B698" s="6">
        <v>0</v>
      </c>
      <c r="D698" s="8" t="s">
        <v>0</v>
      </c>
    </row>
    <row r="699" spans="1:4" x14ac:dyDescent="0.25">
      <c r="A699" s="3">
        <v>12</v>
      </c>
      <c r="B699" s="6">
        <v>0</v>
      </c>
      <c r="D699" s="8" t="s">
        <v>0</v>
      </c>
    </row>
    <row r="700" spans="1:4" x14ac:dyDescent="0.25">
      <c r="A700" s="3">
        <v>13</v>
      </c>
      <c r="B700" s="6">
        <v>0</v>
      </c>
      <c r="D700" s="8" t="s">
        <v>0</v>
      </c>
    </row>
    <row r="701" spans="1:4" x14ac:dyDescent="0.25">
      <c r="A701" s="3">
        <v>14</v>
      </c>
      <c r="B701" s="6">
        <v>0</v>
      </c>
      <c r="D701" s="8" t="s">
        <v>0</v>
      </c>
    </row>
    <row r="702" spans="1:4" x14ac:dyDescent="0.25">
      <c r="A702" s="3">
        <v>17</v>
      </c>
      <c r="B702" s="6">
        <v>18</v>
      </c>
      <c r="D702" s="8">
        <v>6.75</v>
      </c>
    </row>
    <row r="703" spans="1:4" x14ac:dyDescent="0.25">
      <c r="A703" s="3">
        <v>18</v>
      </c>
      <c r="B703" s="6">
        <v>18.310765019999998</v>
      </c>
      <c r="D703" s="8">
        <v>6.75</v>
      </c>
    </row>
    <row r="704" spans="1:4" x14ac:dyDescent="0.25">
      <c r="A704" s="3">
        <v>19</v>
      </c>
      <c r="B704" s="6">
        <v>0</v>
      </c>
      <c r="D704" s="8" t="s">
        <v>0</v>
      </c>
    </row>
    <row r="705" spans="1:4" x14ac:dyDescent="0.25">
      <c r="A705" s="3">
        <v>20</v>
      </c>
      <c r="B705" s="6">
        <v>0</v>
      </c>
      <c r="D705" s="8" t="s">
        <v>0</v>
      </c>
    </row>
    <row r="706" spans="1:4" x14ac:dyDescent="0.25">
      <c r="A706" s="3">
        <v>21</v>
      </c>
      <c r="B706" s="6">
        <v>0</v>
      </c>
      <c r="D706" s="8" t="s">
        <v>0</v>
      </c>
    </row>
    <row r="707" spans="1:4" x14ac:dyDescent="0.25">
      <c r="A707" s="3">
        <v>24</v>
      </c>
      <c r="B707" s="6">
        <v>0</v>
      </c>
      <c r="D707" s="8" t="s">
        <v>0</v>
      </c>
    </row>
    <row r="708" spans="1:4" x14ac:dyDescent="0.25">
      <c r="A708" s="3">
        <v>25</v>
      </c>
      <c r="B708" s="6">
        <v>0</v>
      </c>
      <c r="D708" s="8" t="s">
        <v>0</v>
      </c>
    </row>
    <row r="709" spans="1:4" x14ac:dyDescent="0.25">
      <c r="A709" s="3">
        <v>26</v>
      </c>
      <c r="B709" s="6">
        <v>0</v>
      </c>
      <c r="D709" s="8" t="s">
        <v>0</v>
      </c>
    </row>
    <row r="710" spans="1:4" x14ac:dyDescent="0.25">
      <c r="A710" s="3">
        <v>27</v>
      </c>
      <c r="B710" s="6">
        <v>0</v>
      </c>
      <c r="D710" s="8" t="s">
        <v>0</v>
      </c>
    </row>
    <row r="711" spans="1:4" x14ac:dyDescent="0.25">
      <c r="A711" s="3">
        <v>28</v>
      </c>
      <c r="B711" s="6">
        <v>0</v>
      </c>
      <c r="D711" s="8" t="s">
        <v>0</v>
      </c>
    </row>
    <row r="712" spans="1:4" x14ac:dyDescent="0.25">
      <c r="A712" s="3">
        <v>31</v>
      </c>
      <c r="B712" s="6">
        <v>0</v>
      </c>
      <c r="D712" s="8" t="s">
        <v>0</v>
      </c>
    </row>
    <row r="714" spans="1:4" x14ac:dyDescent="0.25">
      <c r="A714" s="39" t="s">
        <v>9</v>
      </c>
      <c r="B714" s="36">
        <f>SUM(B715:B735)</f>
        <v>10.307499999999999</v>
      </c>
      <c r="C714" s="37"/>
      <c r="D714" s="38">
        <f>IFERROR((SUMPRODUCT(B715:B735,D715:D735)/SUM(B715:B735))/100,"")</f>
        <v>3.9000000000000007E-2</v>
      </c>
    </row>
    <row r="715" spans="1:4" x14ac:dyDescent="0.25">
      <c r="A715" s="3">
        <v>1</v>
      </c>
      <c r="B715" s="6">
        <f>+[2]Septiembre!H5/1000000</f>
        <v>0</v>
      </c>
      <c r="D715" s="8" t="str">
        <f>+[2]Septiembre!J5</f>
        <v xml:space="preserve"> </v>
      </c>
    </row>
    <row r="716" spans="1:4" x14ac:dyDescent="0.25">
      <c r="A716" s="3">
        <v>2</v>
      </c>
      <c r="B716" s="6">
        <f>+[2]Septiembre!H6/1000000</f>
        <v>0</v>
      </c>
      <c r="D716" s="8" t="str">
        <f>+[2]Septiembre!J6</f>
        <v xml:space="preserve"> </v>
      </c>
    </row>
    <row r="717" spans="1:4" x14ac:dyDescent="0.25">
      <c r="A717" s="3">
        <v>3</v>
      </c>
      <c r="B717" s="6">
        <f>+[2]Septiembre!H7/1000000</f>
        <v>0</v>
      </c>
      <c r="D717" s="8" t="str">
        <f>+[2]Septiembre!J7</f>
        <v xml:space="preserve"> </v>
      </c>
    </row>
    <row r="718" spans="1:4" x14ac:dyDescent="0.25">
      <c r="A718" s="3">
        <v>4</v>
      </c>
      <c r="B718" s="6">
        <f>+[2]Septiembre!H8/1000000</f>
        <v>0</v>
      </c>
      <c r="D718" s="8" t="str">
        <f>+[2]Septiembre!J8</f>
        <v xml:space="preserve"> </v>
      </c>
    </row>
    <row r="719" spans="1:4" x14ac:dyDescent="0.25">
      <c r="A719" s="3">
        <v>7</v>
      </c>
      <c r="B719" s="6">
        <f>+[2]Septiembre!H9/1000000</f>
        <v>0</v>
      </c>
      <c r="D719" s="8" t="str">
        <f>+[2]Septiembre!J9</f>
        <v xml:space="preserve"> </v>
      </c>
    </row>
    <row r="720" spans="1:4" x14ac:dyDescent="0.25">
      <c r="A720" s="3">
        <v>8</v>
      </c>
      <c r="B720" s="6">
        <f>+[2]Septiembre!H10/1000000</f>
        <v>0</v>
      </c>
      <c r="D720" s="8" t="str">
        <f>+[2]Septiembre!J10</f>
        <v xml:space="preserve"> </v>
      </c>
    </row>
    <row r="721" spans="1:4" x14ac:dyDescent="0.25">
      <c r="A721" s="3">
        <v>9</v>
      </c>
      <c r="B721" s="6">
        <f>+[2]Septiembre!H11/1000000</f>
        <v>0</v>
      </c>
      <c r="D721" s="8" t="str">
        <f>+[2]Septiembre!J11</f>
        <v xml:space="preserve"> </v>
      </c>
    </row>
    <row r="722" spans="1:4" x14ac:dyDescent="0.25">
      <c r="A722" s="3">
        <v>10</v>
      </c>
      <c r="B722" s="6">
        <f>+[2]Septiembre!H12/1000000</f>
        <v>0</v>
      </c>
      <c r="D722" s="8" t="str">
        <f>+[2]Septiembre!J12</f>
        <v xml:space="preserve"> </v>
      </c>
    </row>
    <row r="723" spans="1:4" x14ac:dyDescent="0.25">
      <c r="A723" s="3">
        <v>11</v>
      </c>
      <c r="B723" s="6">
        <f>+[2]Septiembre!H13/1000000</f>
        <v>0</v>
      </c>
      <c r="D723" s="8" t="str">
        <f>+[2]Septiembre!J13</f>
        <v xml:space="preserve"> </v>
      </c>
    </row>
    <row r="724" spans="1:4" x14ac:dyDescent="0.25">
      <c r="A724" s="3">
        <v>14</v>
      </c>
      <c r="B724" s="6">
        <f>+[2]Septiembre!H14/1000000</f>
        <v>0</v>
      </c>
      <c r="D724" s="8" t="str">
        <f>+[2]Septiembre!J14</f>
        <v xml:space="preserve"> </v>
      </c>
    </row>
    <row r="725" spans="1:4" x14ac:dyDescent="0.25">
      <c r="A725" s="3">
        <v>15</v>
      </c>
      <c r="B725" s="6">
        <f>+[2]Septiembre!H15/1000000</f>
        <v>0</v>
      </c>
      <c r="D725" s="8" t="str">
        <f>+[2]Septiembre!J15</f>
        <v xml:space="preserve"> </v>
      </c>
    </row>
    <row r="726" spans="1:4" x14ac:dyDescent="0.25">
      <c r="A726" s="3">
        <v>16</v>
      </c>
      <c r="B726" s="6">
        <f>+[2]Septiembre!H16/1000000</f>
        <v>0</v>
      </c>
      <c r="D726" s="8" t="str">
        <f>+[2]Septiembre!J16</f>
        <v xml:space="preserve"> </v>
      </c>
    </row>
    <row r="727" spans="1:4" x14ac:dyDescent="0.25">
      <c r="A727" s="3">
        <v>17</v>
      </c>
      <c r="B727" s="6">
        <f>+[2]Septiembre!H17/1000000</f>
        <v>0</v>
      </c>
      <c r="D727" s="8" t="str">
        <f>+[2]Septiembre!J17</f>
        <v xml:space="preserve"> </v>
      </c>
    </row>
    <row r="728" spans="1:4" x14ac:dyDescent="0.25">
      <c r="A728" s="3">
        <v>18</v>
      </c>
      <c r="B728" s="6">
        <f>+[2]Septiembre!H18/1000000</f>
        <v>0</v>
      </c>
      <c r="D728" s="8" t="str">
        <f>+[2]Septiembre!J18</f>
        <v xml:space="preserve"> </v>
      </c>
    </row>
    <row r="729" spans="1:4" x14ac:dyDescent="0.25">
      <c r="A729" s="3">
        <v>21</v>
      </c>
      <c r="B729" s="6">
        <f>+[2]Septiembre!H19/1000000</f>
        <v>0</v>
      </c>
      <c r="D729" s="8" t="str">
        <f>+[2]Septiembre!J19</f>
        <v xml:space="preserve"> </v>
      </c>
    </row>
    <row r="730" spans="1:4" x14ac:dyDescent="0.25">
      <c r="A730" s="3">
        <v>22</v>
      </c>
      <c r="B730" s="6">
        <f>+[2]Septiembre!H20/1000000</f>
        <v>0</v>
      </c>
      <c r="D730" s="8" t="str">
        <f>+[2]Septiembre!J20</f>
        <v xml:space="preserve"> </v>
      </c>
    </row>
    <row r="731" spans="1:4" x14ac:dyDescent="0.25">
      <c r="A731" s="3">
        <v>23</v>
      </c>
      <c r="B731" s="6">
        <f>+[2]Septiembre!H21/1000000</f>
        <v>0</v>
      </c>
      <c r="D731" s="8" t="str">
        <f>+[2]Septiembre!J21</f>
        <v xml:space="preserve"> </v>
      </c>
    </row>
    <row r="732" spans="1:4" x14ac:dyDescent="0.25">
      <c r="A732" s="3">
        <v>25</v>
      </c>
      <c r="B732" s="6">
        <f>+[2]Septiembre!H22/1000000</f>
        <v>10.307499999999999</v>
      </c>
      <c r="D732" s="8">
        <f>+[2]Septiembre!J22</f>
        <v>3.9</v>
      </c>
    </row>
    <row r="733" spans="1:4" x14ac:dyDescent="0.25">
      <c r="A733" s="3">
        <v>28</v>
      </c>
      <c r="B733" s="6">
        <f>+[2]Septiembre!H23/1000000</f>
        <v>0</v>
      </c>
      <c r="D733" s="8" t="str">
        <f>+[2]Septiembre!J23</f>
        <v xml:space="preserve"> </v>
      </c>
    </row>
    <row r="734" spans="1:4" x14ac:dyDescent="0.25">
      <c r="A734" s="3">
        <v>29</v>
      </c>
      <c r="B734" s="6">
        <f>+[2]Septiembre!H24/1000000</f>
        <v>0</v>
      </c>
      <c r="D734" s="8" t="str">
        <f>+[2]Septiembre!J24</f>
        <v xml:space="preserve"> </v>
      </c>
    </row>
    <row r="735" spans="1:4" x14ac:dyDescent="0.25">
      <c r="A735" s="3">
        <v>30</v>
      </c>
      <c r="B735" s="6">
        <f>+[2]Septiembre!H25/1000000</f>
        <v>0</v>
      </c>
      <c r="D735" s="8" t="str">
        <f>+[2]Septiembre!J25</f>
        <v xml:space="preserve"> </v>
      </c>
    </row>
    <row r="737" spans="1:4" x14ac:dyDescent="0.25">
      <c r="A737" s="39" t="s">
        <v>10</v>
      </c>
      <c r="B737" s="36">
        <f>SUM(B738:C759)</f>
        <v>50</v>
      </c>
      <c r="C737" s="37"/>
      <c r="D737" s="38">
        <f>IFERROR((SUMPRODUCT(B738:B758,D738:D758)/SUM(B738:B758))/100,"")</f>
        <v>4.53E-2</v>
      </c>
    </row>
    <row r="738" spans="1:4" x14ac:dyDescent="0.25">
      <c r="A738" s="3">
        <v>1</v>
      </c>
      <c r="B738" s="6">
        <f>+[2]Octubre!H5/1000000</f>
        <v>0</v>
      </c>
      <c r="D738" s="8" t="str">
        <f>+[2]Octubre!J5</f>
        <v xml:space="preserve"> </v>
      </c>
    </row>
    <row r="739" spans="1:4" x14ac:dyDescent="0.25">
      <c r="A739" s="3">
        <v>2</v>
      </c>
      <c r="B739" s="6">
        <f>+[2]Octubre!H6/1000000</f>
        <v>0</v>
      </c>
      <c r="D739" s="8" t="str">
        <f>+[2]Octubre!J6</f>
        <v xml:space="preserve"> </v>
      </c>
    </row>
    <row r="740" spans="1:4" x14ac:dyDescent="0.25">
      <c r="A740" s="3">
        <v>5</v>
      </c>
      <c r="B740" s="6">
        <f>+[2]Octubre!H7/1000000</f>
        <v>0</v>
      </c>
      <c r="D740" s="8" t="str">
        <f>+[2]Octubre!J7</f>
        <v xml:space="preserve"> </v>
      </c>
    </row>
    <row r="741" spans="1:4" x14ac:dyDescent="0.25">
      <c r="A741" s="3">
        <v>6</v>
      </c>
      <c r="B741" s="6">
        <f>+[2]Octubre!H8/1000000</f>
        <v>0</v>
      </c>
      <c r="D741" s="8" t="str">
        <f>+[2]Octubre!J8</f>
        <v xml:space="preserve"> </v>
      </c>
    </row>
    <row r="742" spans="1:4" x14ac:dyDescent="0.25">
      <c r="A742" s="3">
        <v>7</v>
      </c>
      <c r="B742" s="6">
        <f>+[2]Octubre!H9/1000000</f>
        <v>0</v>
      </c>
      <c r="D742" s="8" t="str">
        <f>+[2]Octubre!J9</f>
        <v xml:space="preserve"> </v>
      </c>
    </row>
    <row r="743" spans="1:4" x14ac:dyDescent="0.25">
      <c r="A743" s="3">
        <v>8</v>
      </c>
      <c r="B743" s="6">
        <f>+[2]Octubre!H10/1000000</f>
        <v>0</v>
      </c>
      <c r="D743" s="8" t="str">
        <f>+[2]Octubre!J10</f>
        <v xml:space="preserve"> </v>
      </c>
    </row>
    <row r="744" spans="1:4" x14ac:dyDescent="0.25">
      <c r="A744" s="3">
        <v>9</v>
      </c>
      <c r="B744" s="6">
        <f>+[2]Octubre!H11/1000000</f>
        <v>0</v>
      </c>
      <c r="D744" s="8" t="str">
        <f>+[2]Octubre!J11</f>
        <v xml:space="preserve"> </v>
      </c>
    </row>
    <row r="745" spans="1:4" x14ac:dyDescent="0.25">
      <c r="A745" s="3">
        <v>12</v>
      </c>
      <c r="B745" s="6">
        <f>+[2]Octubre!H12/1000000</f>
        <v>0</v>
      </c>
      <c r="D745" s="8" t="str">
        <f>+[2]Octubre!J12</f>
        <v xml:space="preserve"> </v>
      </c>
    </row>
    <row r="746" spans="1:4" x14ac:dyDescent="0.25">
      <c r="A746" s="3">
        <v>13</v>
      </c>
      <c r="B746" s="6">
        <f>+[2]Octubre!H13/1000000</f>
        <v>0</v>
      </c>
      <c r="D746" s="8" t="str">
        <f>+[2]Octubre!J13</f>
        <v xml:space="preserve"> </v>
      </c>
    </row>
    <row r="747" spans="1:4" x14ac:dyDescent="0.25">
      <c r="A747" s="3">
        <v>14</v>
      </c>
      <c r="B747" s="6">
        <f>+[2]Octubre!H14/1000000</f>
        <v>0</v>
      </c>
      <c r="D747" s="8" t="str">
        <f>+[2]Octubre!J14</f>
        <v xml:space="preserve"> </v>
      </c>
    </row>
    <row r="748" spans="1:4" x14ac:dyDescent="0.25">
      <c r="A748" s="3">
        <v>15</v>
      </c>
      <c r="B748" s="6">
        <f>+[2]Octubre!H15/1000000</f>
        <v>0</v>
      </c>
      <c r="D748" s="8" t="str">
        <f>+[2]Octubre!J15</f>
        <v xml:space="preserve"> </v>
      </c>
    </row>
    <row r="749" spans="1:4" x14ac:dyDescent="0.25">
      <c r="A749" s="3">
        <v>16</v>
      </c>
      <c r="B749" s="6">
        <f>+[2]Octubre!H16/1000000</f>
        <v>0</v>
      </c>
      <c r="D749" s="8" t="str">
        <f>+[2]Octubre!J16</f>
        <v xml:space="preserve"> </v>
      </c>
    </row>
    <row r="750" spans="1:4" x14ac:dyDescent="0.25">
      <c r="A750" s="3">
        <v>19</v>
      </c>
      <c r="B750" s="6">
        <f>+[2]Octubre!H17/1000000</f>
        <v>0</v>
      </c>
      <c r="D750" s="8" t="str">
        <f>+[2]Octubre!J17</f>
        <v xml:space="preserve"> </v>
      </c>
    </row>
    <row r="751" spans="1:4" x14ac:dyDescent="0.25">
      <c r="A751" s="3">
        <v>20</v>
      </c>
      <c r="B751" s="6">
        <f>+[2]Octubre!H18/1000000</f>
        <v>0</v>
      </c>
      <c r="D751" s="8" t="str">
        <f>+[2]Octubre!J18</f>
        <v xml:space="preserve"> </v>
      </c>
    </row>
    <row r="752" spans="1:4" x14ac:dyDescent="0.25">
      <c r="A752" s="3">
        <v>21</v>
      </c>
      <c r="B752" s="6">
        <f>+[2]Octubre!H19/1000000</f>
        <v>50</v>
      </c>
      <c r="D752" s="8">
        <f>+[2]Octubre!J19</f>
        <v>4.53</v>
      </c>
    </row>
    <row r="753" spans="1:4" x14ac:dyDescent="0.25">
      <c r="A753" s="3">
        <v>22</v>
      </c>
      <c r="B753" s="6">
        <f>+[2]Octubre!H20/1000000</f>
        <v>0</v>
      </c>
      <c r="D753" s="8" t="str">
        <f>+[2]Octubre!J20</f>
        <v xml:space="preserve"> </v>
      </c>
    </row>
    <row r="754" spans="1:4" x14ac:dyDescent="0.25">
      <c r="A754" s="3">
        <v>23</v>
      </c>
      <c r="B754" s="6">
        <f>+[2]Octubre!H21/1000000</f>
        <v>0</v>
      </c>
      <c r="D754" s="8" t="str">
        <f>+[2]Octubre!J21</f>
        <v xml:space="preserve"> </v>
      </c>
    </row>
    <row r="755" spans="1:4" x14ac:dyDescent="0.25">
      <c r="A755" s="3">
        <v>26</v>
      </c>
      <c r="B755" s="6">
        <f>+[2]Octubre!H22/1000000</f>
        <v>0</v>
      </c>
      <c r="D755" s="8" t="str">
        <f>+[2]Octubre!J22</f>
        <v xml:space="preserve"> </v>
      </c>
    </row>
    <row r="756" spans="1:4" x14ac:dyDescent="0.25">
      <c r="A756" s="3">
        <v>27</v>
      </c>
      <c r="B756" s="6">
        <f>+[2]Octubre!H23/1000000</f>
        <v>0</v>
      </c>
      <c r="D756" s="8" t="str">
        <f>+[2]Octubre!J23</f>
        <v xml:space="preserve"> </v>
      </c>
    </row>
    <row r="757" spans="1:4" x14ac:dyDescent="0.25">
      <c r="A757" s="3">
        <v>28</v>
      </c>
      <c r="B757" s="6">
        <f>+[2]Octubre!H24/1000000</f>
        <v>0</v>
      </c>
      <c r="D757" s="8" t="str">
        <f>+[2]Octubre!J24</f>
        <v xml:space="preserve"> </v>
      </c>
    </row>
    <row r="758" spans="1:4" x14ac:dyDescent="0.25">
      <c r="A758" s="3">
        <v>29</v>
      </c>
      <c r="B758" s="6">
        <f>+[2]Octubre!H25/1000000</f>
        <v>0</v>
      </c>
      <c r="D758" s="8" t="str">
        <f>+[2]Octubre!J25</f>
        <v xml:space="preserve"> </v>
      </c>
    </row>
    <row r="759" spans="1:4" x14ac:dyDescent="0.25">
      <c r="A759" s="3">
        <v>30</v>
      </c>
      <c r="B759" s="6">
        <f>+[2]Octubre!H26/1000000</f>
        <v>0</v>
      </c>
      <c r="D759" s="8" t="str">
        <f>+[2]Octubre!J26</f>
        <v xml:space="preserve"> </v>
      </c>
    </row>
    <row r="761" spans="1:4" x14ac:dyDescent="0.25">
      <c r="A761" s="39" t="s">
        <v>11</v>
      </c>
      <c r="B761" s="36">
        <f>SUM(B762:B782)</f>
        <v>220</v>
      </c>
      <c r="C761" s="37"/>
      <c r="D761" s="38">
        <f>IFERROR((SUMPRODUCT(B762:B782,D762:D782)/SUM(B762:B782))/100,"")</f>
        <v>3.727272727272727E-2</v>
      </c>
    </row>
    <row r="762" spans="1:4" x14ac:dyDescent="0.25">
      <c r="A762" s="3">
        <v>2</v>
      </c>
      <c r="B762" s="6">
        <f>+[2]Noviembre!H5/1000000</f>
        <v>0</v>
      </c>
      <c r="D762" s="8" t="str">
        <f>+[2]Noviembre!J5</f>
        <v xml:space="preserve"> </v>
      </c>
    </row>
    <row r="763" spans="1:4" x14ac:dyDescent="0.25">
      <c r="A763" s="3">
        <v>3</v>
      </c>
      <c r="B763" s="6">
        <f>+[2]Noviembre!H6/1000000</f>
        <v>0</v>
      </c>
      <c r="D763" s="8" t="str">
        <f>+[2]Noviembre!J6</f>
        <v xml:space="preserve"> </v>
      </c>
    </row>
    <row r="764" spans="1:4" x14ac:dyDescent="0.25">
      <c r="A764" s="3">
        <v>4</v>
      </c>
      <c r="B764" s="6">
        <f>+[2]Noviembre!H7/1000000</f>
        <v>100</v>
      </c>
      <c r="D764" s="8">
        <f>+[2]Noviembre!J7</f>
        <v>4</v>
      </c>
    </row>
    <row r="765" spans="1:4" x14ac:dyDescent="0.25">
      <c r="A765" s="3">
        <v>5</v>
      </c>
      <c r="B765" s="6">
        <f>+[2]Noviembre!H8/1000000</f>
        <v>0</v>
      </c>
      <c r="D765" s="8" t="str">
        <f>+[2]Noviembre!J8</f>
        <v xml:space="preserve"> </v>
      </c>
    </row>
    <row r="766" spans="1:4" x14ac:dyDescent="0.25">
      <c r="A766" s="3">
        <v>6</v>
      </c>
      <c r="B766" s="6">
        <f>+[2]Noviembre!H9/1000000</f>
        <v>0</v>
      </c>
      <c r="D766" s="8" t="str">
        <f>+[2]Noviembre!J9</f>
        <v xml:space="preserve"> </v>
      </c>
    </row>
    <row r="767" spans="1:4" x14ac:dyDescent="0.25">
      <c r="A767" s="3">
        <v>10</v>
      </c>
      <c r="B767" s="6">
        <f>+[2]Noviembre!H10/1000000</f>
        <v>0</v>
      </c>
      <c r="D767" s="8" t="str">
        <f>+[2]Noviembre!J10</f>
        <v xml:space="preserve"> </v>
      </c>
    </row>
    <row r="768" spans="1:4" x14ac:dyDescent="0.25">
      <c r="A768" s="3">
        <v>11</v>
      </c>
      <c r="B768" s="6">
        <f>+[2]Noviembre!H11/1000000</f>
        <v>120</v>
      </c>
      <c r="D768" s="8">
        <f>+[2]Noviembre!J11</f>
        <v>3.5</v>
      </c>
    </row>
    <row r="769" spans="1:4" x14ac:dyDescent="0.25">
      <c r="A769" s="3">
        <v>12</v>
      </c>
      <c r="B769" s="6">
        <f>+[2]Noviembre!H12/1000000</f>
        <v>0</v>
      </c>
      <c r="D769" s="8" t="str">
        <f>+[2]Noviembre!J12</f>
        <v xml:space="preserve"> </v>
      </c>
    </row>
    <row r="770" spans="1:4" x14ac:dyDescent="0.25">
      <c r="A770" s="3">
        <v>13</v>
      </c>
      <c r="B770" s="6">
        <f>+[2]Noviembre!H13/1000000</f>
        <v>0</v>
      </c>
      <c r="D770" s="8" t="str">
        <f>+[2]Noviembre!J13</f>
        <v xml:space="preserve"> </v>
      </c>
    </row>
    <row r="771" spans="1:4" x14ac:dyDescent="0.25">
      <c r="A771" s="3">
        <v>16</v>
      </c>
      <c r="B771" s="6">
        <f>+[2]Noviembre!H14/1000000</f>
        <v>0</v>
      </c>
      <c r="D771" s="8" t="str">
        <f>+[2]Noviembre!J14</f>
        <v xml:space="preserve"> </v>
      </c>
    </row>
    <row r="772" spans="1:4" x14ac:dyDescent="0.25">
      <c r="A772" s="3">
        <v>17</v>
      </c>
      <c r="B772" s="6">
        <f>+[2]Noviembre!H15/1000000</f>
        <v>0</v>
      </c>
      <c r="D772" s="8" t="str">
        <f>+[2]Noviembre!J15</f>
        <v xml:space="preserve"> </v>
      </c>
    </row>
    <row r="773" spans="1:4" x14ac:dyDescent="0.25">
      <c r="A773" s="3">
        <v>18</v>
      </c>
      <c r="B773" s="6">
        <f>+[2]Noviembre!H16/1000000</f>
        <v>0</v>
      </c>
      <c r="D773" s="8" t="str">
        <f>+[2]Noviembre!J16</f>
        <v xml:space="preserve"> </v>
      </c>
    </row>
    <row r="774" spans="1:4" x14ac:dyDescent="0.25">
      <c r="A774" s="3">
        <v>19</v>
      </c>
      <c r="B774" s="6">
        <f>+[2]Noviembre!H17/1000000</f>
        <v>0</v>
      </c>
      <c r="D774" s="8" t="str">
        <f>+[2]Noviembre!J17</f>
        <v xml:space="preserve"> </v>
      </c>
    </row>
    <row r="775" spans="1:4" x14ac:dyDescent="0.25">
      <c r="A775" s="3">
        <v>20</v>
      </c>
      <c r="B775" s="6">
        <f>+[2]Noviembre!H18/1000000</f>
        <v>0</v>
      </c>
      <c r="D775" s="8" t="str">
        <f>+[2]Noviembre!J18</f>
        <v xml:space="preserve"> </v>
      </c>
    </row>
    <row r="776" spans="1:4" x14ac:dyDescent="0.25">
      <c r="A776" s="3">
        <v>23</v>
      </c>
      <c r="B776" s="6">
        <f>+[2]Noviembre!H19/1000000</f>
        <v>0</v>
      </c>
      <c r="D776" s="8" t="str">
        <f>+[2]Noviembre!J19</f>
        <v xml:space="preserve"> </v>
      </c>
    </row>
    <row r="777" spans="1:4" x14ac:dyDescent="0.25">
      <c r="A777" s="3">
        <v>24</v>
      </c>
      <c r="B777" s="6">
        <f>+[2]Noviembre!H20/1000000</f>
        <v>0</v>
      </c>
      <c r="D777" s="8" t="str">
        <f>+[2]Noviembre!J20</f>
        <v xml:space="preserve"> </v>
      </c>
    </row>
    <row r="778" spans="1:4" x14ac:dyDescent="0.25">
      <c r="A778" s="3">
        <v>25</v>
      </c>
      <c r="B778" s="6">
        <f>+[2]Noviembre!H21/1000000</f>
        <v>0</v>
      </c>
      <c r="D778" s="8" t="str">
        <f>+[2]Noviembre!J21</f>
        <v xml:space="preserve"> </v>
      </c>
    </row>
    <row r="779" spans="1:4" x14ac:dyDescent="0.25">
      <c r="A779" s="3">
        <v>26</v>
      </c>
      <c r="B779" s="6">
        <f>+[2]Noviembre!H22/1000000</f>
        <v>0</v>
      </c>
      <c r="D779" s="8" t="str">
        <f>+[2]Noviembre!J22</f>
        <v xml:space="preserve"> </v>
      </c>
    </row>
    <row r="780" spans="1:4" x14ac:dyDescent="0.25">
      <c r="A780" s="3">
        <v>27</v>
      </c>
      <c r="B780" s="6">
        <f>+[2]Noviembre!H23/1000000</f>
        <v>0</v>
      </c>
      <c r="D780" s="8" t="str">
        <f>+[2]Noviembre!J23</f>
        <v xml:space="preserve"> </v>
      </c>
    </row>
    <row r="781" spans="1:4" x14ac:dyDescent="0.25">
      <c r="A781" s="3">
        <v>30</v>
      </c>
      <c r="B781" s="6">
        <f>+[2]Noviembre!H24/1000000</f>
        <v>0</v>
      </c>
      <c r="D781" s="8" t="str">
        <f>+[2]Noviembre!J24</f>
        <v xml:space="preserve"> </v>
      </c>
    </row>
    <row r="783" spans="1:4" x14ac:dyDescent="0.25">
      <c r="A783" s="39" t="s">
        <v>12</v>
      </c>
      <c r="B783" s="36">
        <f>SUM(B784:B804)</f>
        <v>100.20068092</v>
      </c>
      <c r="C783" s="37"/>
      <c r="D783" s="38">
        <f>IFERROR((SUMPRODUCT(B784:B804,D784:D804)/SUM(B784:B804))/100,"")</f>
        <v>3.7513018134887138E-2</v>
      </c>
    </row>
    <row r="784" spans="1:4" x14ac:dyDescent="0.25">
      <c r="A784" s="3">
        <v>1</v>
      </c>
      <c r="B784" s="6">
        <f>+[2]Diciembre!H5/1000000</f>
        <v>0</v>
      </c>
      <c r="D784" s="8" t="str">
        <f>+[2]Diciembre!J5</f>
        <v xml:space="preserve"> </v>
      </c>
    </row>
    <row r="785" spans="1:4" x14ac:dyDescent="0.25">
      <c r="A785" s="3">
        <v>2</v>
      </c>
      <c r="B785" s="6">
        <f>+[2]Diciembre!H6/1000000</f>
        <v>0</v>
      </c>
      <c r="D785" s="8" t="str">
        <f>+[2]Diciembre!J6</f>
        <v xml:space="preserve"> </v>
      </c>
    </row>
    <row r="786" spans="1:4" x14ac:dyDescent="0.25">
      <c r="A786" s="3">
        <v>3</v>
      </c>
      <c r="B786" s="6">
        <f>+[2]Diciembre!H7/1000000</f>
        <v>0</v>
      </c>
      <c r="D786" s="8" t="str">
        <f>+[2]Diciembre!J7</f>
        <v xml:space="preserve"> </v>
      </c>
    </row>
    <row r="787" spans="1:4" x14ac:dyDescent="0.25">
      <c r="A787" s="3">
        <v>4</v>
      </c>
      <c r="B787" s="6">
        <f>+[2]Diciembre!H8/1000000</f>
        <v>0</v>
      </c>
      <c r="D787" s="8" t="str">
        <f>+[2]Diciembre!J8</f>
        <v xml:space="preserve"> </v>
      </c>
    </row>
    <row r="788" spans="1:4" x14ac:dyDescent="0.25">
      <c r="A788" s="3">
        <v>7</v>
      </c>
      <c r="B788" s="6">
        <f>+[2]Diciembre!H9/1000000</f>
        <v>0</v>
      </c>
      <c r="D788" s="8" t="str">
        <f>+[2]Diciembre!J9</f>
        <v xml:space="preserve"> </v>
      </c>
    </row>
    <row r="789" spans="1:4" x14ac:dyDescent="0.25">
      <c r="A789" s="3">
        <v>8</v>
      </c>
      <c r="B789" s="6">
        <f>+[2]Diciembre!H10/1000000</f>
        <v>0</v>
      </c>
      <c r="D789" s="8" t="str">
        <f>+[2]Diciembre!J10</f>
        <v xml:space="preserve"> </v>
      </c>
    </row>
    <row r="790" spans="1:4" x14ac:dyDescent="0.25">
      <c r="A790" s="3">
        <v>9</v>
      </c>
      <c r="B790" s="6">
        <f>+[2]Diciembre!H11/1000000</f>
        <v>0</v>
      </c>
      <c r="D790" s="8" t="str">
        <f>+[2]Diciembre!J11</f>
        <v xml:space="preserve"> </v>
      </c>
    </row>
    <row r="791" spans="1:4" x14ac:dyDescent="0.25">
      <c r="A791" s="3">
        <v>10</v>
      </c>
      <c r="B791" s="6">
        <f>+[2]Diciembre!H12/1000000</f>
        <v>0</v>
      </c>
      <c r="D791" s="8" t="str">
        <f>+[2]Diciembre!J12</f>
        <v xml:space="preserve"> </v>
      </c>
    </row>
    <row r="792" spans="1:4" x14ac:dyDescent="0.25">
      <c r="A792" s="3">
        <v>11</v>
      </c>
      <c r="B792" s="6">
        <f>+[2]Diciembre!H13/1000000</f>
        <v>0</v>
      </c>
      <c r="D792" s="8" t="str">
        <f>+[2]Diciembre!J13</f>
        <v xml:space="preserve"> </v>
      </c>
    </row>
    <row r="793" spans="1:4" x14ac:dyDescent="0.25">
      <c r="A793" s="3">
        <v>14</v>
      </c>
      <c r="B793" s="6">
        <f>+[2]Diciembre!H14/1000000</f>
        <v>0</v>
      </c>
      <c r="D793" s="8" t="str">
        <f>+[2]Diciembre!J14</f>
        <v xml:space="preserve"> </v>
      </c>
    </row>
    <row r="794" spans="1:4" x14ac:dyDescent="0.25">
      <c r="A794" s="3">
        <v>15</v>
      </c>
      <c r="B794" s="6">
        <f>+[2]Diciembre!H15/1000000</f>
        <v>0</v>
      </c>
      <c r="D794" s="8" t="str">
        <f>+[2]Diciembre!J15</f>
        <v xml:space="preserve"> </v>
      </c>
    </row>
    <row r="795" spans="1:4" x14ac:dyDescent="0.25">
      <c r="A795" s="3">
        <v>16</v>
      </c>
      <c r="B795" s="6">
        <f>+[2]Diciembre!H16/1000000</f>
        <v>0</v>
      </c>
      <c r="D795" s="8" t="str">
        <f>+[2]Diciembre!J16</f>
        <v xml:space="preserve"> </v>
      </c>
    </row>
    <row r="796" spans="1:4" x14ac:dyDescent="0.25">
      <c r="A796" s="3">
        <v>17</v>
      </c>
      <c r="B796" s="6">
        <f>+[2]Diciembre!H17/1000000</f>
        <v>0</v>
      </c>
      <c r="D796" s="8" t="str">
        <f>+[2]Diciembre!J17</f>
        <v xml:space="preserve"> </v>
      </c>
    </row>
    <row r="797" spans="1:4" x14ac:dyDescent="0.25">
      <c r="A797" s="3">
        <v>18</v>
      </c>
      <c r="B797" s="6">
        <f>+[2]Diciembre!H18/1000000</f>
        <v>0</v>
      </c>
      <c r="D797" s="8" t="str">
        <f>+[2]Diciembre!J18</f>
        <v xml:space="preserve"> </v>
      </c>
    </row>
    <row r="798" spans="1:4" x14ac:dyDescent="0.25">
      <c r="A798" s="3">
        <v>21</v>
      </c>
      <c r="B798" s="6">
        <f>+[2]Diciembre!H19/1000000</f>
        <v>0</v>
      </c>
      <c r="D798" s="8" t="str">
        <f>+[2]Diciembre!J19</f>
        <v xml:space="preserve"> </v>
      </c>
    </row>
    <row r="799" spans="1:4" x14ac:dyDescent="0.25">
      <c r="A799" s="3">
        <v>22</v>
      </c>
      <c r="B799" s="6">
        <f>+[2]Diciembre!H20/1000000</f>
        <v>0</v>
      </c>
      <c r="D799" s="8" t="str">
        <f>+[2]Diciembre!J20</f>
        <v xml:space="preserve"> </v>
      </c>
    </row>
    <row r="800" spans="1:4" x14ac:dyDescent="0.25">
      <c r="A800" s="3">
        <v>23</v>
      </c>
      <c r="B800" s="6">
        <f>+[2]Diciembre!H21/1000000</f>
        <v>0</v>
      </c>
      <c r="D800" s="8" t="str">
        <f>+[2]Diciembre!J21</f>
        <v xml:space="preserve"> </v>
      </c>
    </row>
    <row r="801" spans="1:4" x14ac:dyDescent="0.25">
      <c r="A801" s="3">
        <v>24</v>
      </c>
      <c r="B801" s="6">
        <f>+[2]Diciembre!H22/1000000</f>
        <v>0</v>
      </c>
      <c r="D801" s="8" t="str">
        <f>+[2]Diciembre!J22</f>
        <v xml:space="preserve"> </v>
      </c>
    </row>
    <row r="802" spans="1:4" x14ac:dyDescent="0.25">
      <c r="A802" s="3">
        <v>28</v>
      </c>
      <c r="B802" s="6">
        <f>+[2]Diciembre!H23/1000000</f>
        <v>0</v>
      </c>
      <c r="D802" s="8" t="str">
        <f>+[2]Diciembre!J23</f>
        <v xml:space="preserve"> </v>
      </c>
    </row>
    <row r="803" spans="1:4" x14ac:dyDescent="0.25">
      <c r="A803" s="3">
        <v>29</v>
      </c>
      <c r="B803" s="6">
        <f>+[2]Diciembre!H24/1000000</f>
        <v>0</v>
      </c>
      <c r="D803" s="8" t="str">
        <f>+[2]Diciembre!J24</f>
        <v xml:space="preserve"> </v>
      </c>
    </row>
    <row r="804" spans="1:4" x14ac:dyDescent="0.25">
      <c r="A804" s="3">
        <v>30</v>
      </c>
      <c r="B804" s="6">
        <f>+[2]Diciembre!H25/1000000</f>
        <v>100.20068092</v>
      </c>
      <c r="D804" s="8">
        <f>+[2]Diciembre!J25</f>
        <v>3.7513018134887139</v>
      </c>
    </row>
    <row r="805" spans="1:4" x14ac:dyDescent="0.25">
      <c r="A805" s="3">
        <v>31</v>
      </c>
      <c r="B805" s="6">
        <f>+[2]Diciembre!H26/1000000</f>
        <v>0</v>
      </c>
      <c r="D805" s="8" t="str">
        <f>+[2]Diciembre!J26</f>
        <v xml:space="preserve"> </v>
      </c>
    </row>
    <row r="807" spans="1:4" x14ac:dyDescent="0.25">
      <c r="A807" s="44">
        <v>2021</v>
      </c>
      <c r="B807" s="44"/>
      <c r="C807" s="44"/>
      <c r="D807" s="44"/>
    </row>
    <row r="808" spans="1:4" ht="16.5" customHeight="1" x14ac:dyDescent="0.25">
      <c r="A808" s="39" t="s">
        <v>1</v>
      </c>
      <c r="B808" s="36">
        <f>SUM(B809:B825)</f>
        <v>100</v>
      </c>
      <c r="C808" s="37"/>
      <c r="D808" s="38">
        <f>IFERROR((SUMPRODUCT(B809:B825,D809:D825)/SUM(B809:B825))/100,"")</f>
        <v>3.6000000000000004E-2</v>
      </c>
    </row>
    <row r="809" spans="1:4" x14ac:dyDescent="0.25">
      <c r="A809" s="3">
        <v>5</v>
      </c>
      <c r="B809" s="6">
        <f>+[3]Enero!H5/1000000</f>
        <v>0</v>
      </c>
      <c r="D809" s="8" t="str">
        <f>+[3]Enero!J5</f>
        <v xml:space="preserve"> </v>
      </c>
    </row>
    <row r="810" spans="1:4" x14ac:dyDescent="0.25">
      <c r="A810" s="3">
        <v>6</v>
      </c>
      <c r="B810" s="6">
        <f>+[3]Enero!H6/1000000</f>
        <v>0</v>
      </c>
      <c r="D810" s="8" t="str">
        <f>+[3]Enero!J6</f>
        <v xml:space="preserve"> </v>
      </c>
    </row>
    <row r="811" spans="1:4" x14ac:dyDescent="0.25">
      <c r="A811" s="3">
        <v>7</v>
      </c>
      <c r="B811" s="6">
        <f>+[3]Enero!H7/1000000</f>
        <v>0</v>
      </c>
      <c r="D811" s="8" t="str">
        <f>+[3]Enero!J7</f>
        <v xml:space="preserve"> </v>
      </c>
    </row>
    <row r="812" spans="1:4" x14ac:dyDescent="0.25">
      <c r="A812" s="3">
        <v>8</v>
      </c>
      <c r="B812" s="6">
        <f>+[3]Enero!H8/1000000</f>
        <v>100</v>
      </c>
      <c r="D812" s="8">
        <f>+[3]Enero!J8</f>
        <v>3.6</v>
      </c>
    </row>
    <row r="813" spans="1:4" x14ac:dyDescent="0.25">
      <c r="A813" s="3">
        <v>11</v>
      </c>
      <c r="B813" s="6">
        <f>+[3]Enero!H9/1000000</f>
        <v>0</v>
      </c>
      <c r="D813" s="8" t="str">
        <f>+[3]Enero!J9</f>
        <v xml:space="preserve"> </v>
      </c>
    </row>
    <row r="814" spans="1:4" x14ac:dyDescent="0.25">
      <c r="A814" s="3">
        <v>12</v>
      </c>
      <c r="B814" s="6">
        <f>+[3]Enero!H10/1000000</f>
        <v>0</v>
      </c>
      <c r="D814" s="8" t="str">
        <f>+[3]Enero!J10</f>
        <v xml:space="preserve"> </v>
      </c>
    </row>
    <row r="815" spans="1:4" x14ac:dyDescent="0.25">
      <c r="A815" s="3">
        <v>13</v>
      </c>
      <c r="B815" s="6">
        <f>+[3]Enero!H11/1000000</f>
        <v>0</v>
      </c>
      <c r="D815" s="8" t="str">
        <f>+[3]Enero!J11</f>
        <v xml:space="preserve"> </v>
      </c>
    </row>
    <row r="816" spans="1:4" x14ac:dyDescent="0.25">
      <c r="A816" s="3">
        <v>14</v>
      </c>
      <c r="B816" s="6">
        <f>+[3]Enero!H12/1000000</f>
        <v>0</v>
      </c>
      <c r="D816" s="8" t="str">
        <f>+[3]Enero!J12</f>
        <v xml:space="preserve"> </v>
      </c>
    </row>
    <row r="817" spans="1:4" x14ac:dyDescent="0.25">
      <c r="A817" s="3">
        <v>15</v>
      </c>
      <c r="B817" s="6">
        <f>+[3]Enero!H13/1000000</f>
        <v>0</v>
      </c>
      <c r="D817" s="8" t="str">
        <f>+[3]Enero!J13</f>
        <v xml:space="preserve"> </v>
      </c>
    </row>
    <row r="818" spans="1:4" x14ac:dyDescent="0.25">
      <c r="A818" s="3">
        <v>18</v>
      </c>
      <c r="B818" s="6">
        <f>+[3]Enero!H14/1000000</f>
        <v>0</v>
      </c>
      <c r="D818" s="8" t="str">
        <f>+[3]Enero!J14</f>
        <v xml:space="preserve"> </v>
      </c>
    </row>
    <row r="819" spans="1:4" x14ac:dyDescent="0.25">
      <c r="A819" s="3">
        <v>19</v>
      </c>
      <c r="B819" s="6">
        <f>+[3]Enero!H15/1000000</f>
        <v>0</v>
      </c>
      <c r="D819" s="8" t="str">
        <f>+[3]Enero!J15</f>
        <v xml:space="preserve"> </v>
      </c>
    </row>
    <row r="820" spans="1:4" x14ac:dyDescent="0.25">
      <c r="A820" s="3">
        <v>20</v>
      </c>
      <c r="B820" s="6">
        <f>+[3]Enero!H16/1000000</f>
        <v>0</v>
      </c>
      <c r="D820" s="8" t="str">
        <f>+[3]Enero!J16</f>
        <v xml:space="preserve"> </v>
      </c>
    </row>
    <row r="821" spans="1:4" x14ac:dyDescent="0.25">
      <c r="A821" s="3">
        <v>22</v>
      </c>
      <c r="B821" s="6">
        <f>+[3]Enero!H17/1000000</f>
        <v>0</v>
      </c>
      <c r="D821" s="8" t="str">
        <f>+[3]Enero!J17</f>
        <v xml:space="preserve"> </v>
      </c>
    </row>
    <row r="822" spans="1:4" x14ac:dyDescent="0.25">
      <c r="A822" s="3">
        <v>26</v>
      </c>
      <c r="B822" s="6">
        <f>+[3]Enero!H18/1000000</f>
        <v>0</v>
      </c>
      <c r="D822" s="8" t="str">
        <f>+[3]Enero!J18</f>
        <v xml:space="preserve"> </v>
      </c>
    </row>
    <row r="823" spans="1:4" x14ac:dyDescent="0.25">
      <c r="A823" s="3">
        <v>27</v>
      </c>
      <c r="B823" s="6">
        <f>+[3]Enero!H19/1000000</f>
        <v>0</v>
      </c>
      <c r="D823" s="8" t="str">
        <f>+[3]Enero!J19</f>
        <v xml:space="preserve"> </v>
      </c>
    </row>
    <row r="824" spans="1:4" x14ac:dyDescent="0.25">
      <c r="A824" s="3">
        <v>28</v>
      </c>
      <c r="B824" s="6">
        <f>+[3]Enero!H20/1000000</f>
        <v>0</v>
      </c>
      <c r="D824" s="8" t="str">
        <f>+[3]Enero!J20</f>
        <v xml:space="preserve"> </v>
      </c>
    </row>
    <row r="825" spans="1:4" x14ac:dyDescent="0.25">
      <c r="A825" s="3">
        <v>29</v>
      </c>
      <c r="B825" s="6">
        <f>+[3]Enero!H21/1000000</f>
        <v>0</v>
      </c>
      <c r="D825" s="8" t="str">
        <f>+[3]Enero!J21</f>
        <v xml:space="preserve"> </v>
      </c>
    </row>
    <row r="827" spans="1:4" ht="16.5" customHeight="1" x14ac:dyDescent="0.25">
      <c r="A827" s="39" t="s">
        <v>2</v>
      </c>
      <c r="B827" s="36">
        <f>SUM(B828:B848)</f>
        <v>210</v>
      </c>
      <c r="C827" s="37"/>
      <c r="D827" s="38">
        <f>IFERROR((SUMPRODUCT(B828:B848,D828:D848)/SUM(B828:B848))/100,"")</f>
        <v>3.5357142857142858E-2</v>
      </c>
    </row>
    <row r="828" spans="1:4" x14ac:dyDescent="0.25">
      <c r="A828" s="3">
        <v>1</v>
      </c>
      <c r="B828" s="6">
        <f>+[3]Febrero!H5/1000000</f>
        <v>0</v>
      </c>
      <c r="D828" s="8" t="str">
        <f>+[3]Febrero!J5</f>
        <v xml:space="preserve"> </v>
      </c>
    </row>
    <row r="829" spans="1:4" x14ac:dyDescent="0.25">
      <c r="A829" s="3">
        <v>2</v>
      </c>
      <c r="B829" s="6">
        <f>+[3]Febrero!H6/1000000</f>
        <v>0</v>
      </c>
      <c r="D829" s="8" t="str">
        <f>+[3]Febrero!J6</f>
        <v xml:space="preserve"> </v>
      </c>
    </row>
    <row r="830" spans="1:4" x14ac:dyDescent="0.25">
      <c r="A830" s="3">
        <v>3</v>
      </c>
      <c r="B830" s="6">
        <f>+[3]Febrero!H7/1000000</f>
        <v>0</v>
      </c>
      <c r="D830" s="8" t="str">
        <f>+[3]Febrero!J7</f>
        <v xml:space="preserve"> </v>
      </c>
    </row>
    <row r="831" spans="1:4" x14ac:dyDescent="0.25">
      <c r="A831" s="3">
        <v>4</v>
      </c>
      <c r="B831" s="6">
        <f>+[3]Febrero!H8/1000000</f>
        <v>0</v>
      </c>
      <c r="D831" s="8" t="str">
        <f>+[3]Febrero!J8</f>
        <v xml:space="preserve"> </v>
      </c>
    </row>
    <row r="832" spans="1:4" x14ac:dyDescent="0.25">
      <c r="A832" s="3">
        <v>5</v>
      </c>
      <c r="B832" s="6">
        <f>+[3]Febrero!H9/1000000</f>
        <v>0</v>
      </c>
      <c r="D832" s="8" t="str">
        <f>+[3]Febrero!J9</f>
        <v xml:space="preserve"> </v>
      </c>
    </row>
    <row r="833" spans="1:4" x14ac:dyDescent="0.25">
      <c r="A833" s="3">
        <v>8</v>
      </c>
      <c r="B833" s="6">
        <f>+[3]Febrero!H10/1000000</f>
        <v>0</v>
      </c>
      <c r="D833" s="8" t="str">
        <f>+[3]Febrero!J10</f>
        <v xml:space="preserve"> </v>
      </c>
    </row>
    <row r="834" spans="1:4" x14ac:dyDescent="0.25">
      <c r="A834" s="3">
        <v>9</v>
      </c>
      <c r="B834" s="6">
        <f>+[3]Febrero!H11/1000000</f>
        <v>0</v>
      </c>
      <c r="D834" s="8" t="str">
        <f>+[3]Febrero!J11</f>
        <v xml:space="preserve"> </v>
      </c>
    </row>
    <row r="835" spans="1:4" x14ac:dyDescent="0.25">
      <c r="A835" s="3">
        <v>10</v>
      </c>
      <c r="B835" s="6">
        <f>+[3]Febrero!H12/1000000</f>
        <v>0</v>
      </c>
      <c r="D835" s="8" t="str">
        <f>+[3]Febrero!J12</f>
        <v xml:space="preserve"> </v>
      </c>
    </row>
    <row r="836" spans="1:4" x14ac:dyDescent="0.25">
      <c r="A836" s="3">
        <v>11</v>
      </c>
      <c r="B836" s="6">
        <f>+[3]Febrero!H13/1000000</f>
        <v>0</v>
      </c>
      <c r="D836" s="8" t="str">
        <f>+[3]Febrero!J13</f>
        <v xml:space="preserve"> </v>
      </c>
    </row>
    <row r="837" spans="1:4" x14ac:dyDescent="0.25">
      <c r="A837" s="3">
        <v>12</v>
      </c>
      <c r="B837" s="6">
        <f>+[3]Febrero!H14/1000000</f>
        <v>0</v>
      </c>
      <c r="D837" s="8" t="str">
        <f>+[3]Febrero!J14</f>
        <v xml:space="preserve"> </v>
      </c>
    </row>
    <row r="838" spans="1:4" x14ac:dyDescent="0.25">
      <c r="A838" s="3">
        <v>15</v>
      </c>
      <c r="B838" s="6">
        <f>+[3]Febrero!H15/1000000</f>
        <v>0</v>
      </c>
      <c r="D838" s="8" t="str">
        <f>+[3]Febrero!J15</f>
        <v xml:space="preserve"> </v>
      </c>
    </row>
    <row r="839" spans="1:4" x14ac:dyDescent="0.25">
      <c r="A839" s="3">
        <v>16</v>
      </c>
      <c r="B839" s="6">
        <f>+[3]Febrero!H16/1000000</f>
        <v>0</v>
      </c>
      <c r="D839" s="8" t="str">
        <f>+[3]Febrero!J16</f>
        <v xml:space="preserve"> </v>
      </c>
    </row>
    <row r="840" spans="1:4" x14ac:dyDescent="0.25">
      <c r="A840" s="3">
        <v>17</v>
      </c>
      <c r="B840" s="6">
        <f>+[3]Febrero!H17/1000000</f>
        <v>0</v>
      </c>
      <c r="D840" s="8" t="str">
        <f>+[3]Febrero!J17</f>
        <v xml:space="preserve"> </v>
      </c>
    </row>
    <row r="841" spans="1:4" x14ac:dyDescent="0.25">
      <c r="A841" s="3">
        <v>18</v>
      </c>
      <c r="B841" s="6">
        <f>+[3]Febrero!H18/1000000</f>
        <v>0</v>
      </c>
      <c r="D841" s="8" t="str">
        <f>+[3]Febrero!J18</f>
        <v xml:space="preserve"> </v>
      </c>
    </row>
    <row r="842" spans="1:4" x14ac:dyDescent="0.25">
      <c r="A842" s="3">
        <v>19</v>
      </c>
      <c r="B842" s="6">
        <f>+[3]Febrero!H19/1000000</f>
        <v>0</v>
      </c>
      <c r="D842" s="8" t="str">
        <f>+[3]Febrero!J19</f>
        <v xml:space="preserve"> </v>
      </c>
    </row>
    <row r="843" spans="1:4" x14ac:dyDescent="0.25">
      <c r="A843" s="3">
        <v>22</v>
      </c>
      <c r="B843" s="6">
        <f>+[3]Febrero!H20/1000000</f>
        <v>0</v>
      </c>
      <c r="D843" s="8" t="str">
        <f>+[3]Febrero!J20</f>
        <v xml:space="preserve"> </v>
      </c>
    </row>
    <row r="844" spans="1:4" x14ac:dyDescent="0.25">
      <c r="A844" s="3">
        <v>23</v>
      </c>
      <c r="B844" s="6">
        <f>+[3]Febrero!H21/1000000</f>
        <v>0</v>
      </c>
      <c r="D844" s="8" t="str">
        <f>+[3]Febrero!J21</f>
        <v xml:space="preserve"> </v>
      </c>
    </row>
    <row r="845" spans="1:4" x14ac:dyDescent="0.25">
      <c r="A845" s="3">
        <v>24</v>
      </c>
      <c r="B845" s="6">
        <f>+[3]Febrero!H22/1000000</f>
        <v>0</v>
      </c>
      <c r="D845" s="8" t="str">
        <f>+[3]Febrero!J22</f>
        <v xml:space="preserve"> </v>
      </c>
    </row>
    <row r="846" spans="1:4" x14ac:dyDescent="0.25">
      <c r="A846" s="3">
        <v>25</v>
      </c>
      <c r="B846" s="6">
        <f>+[3]Febrero!H23/1000000</f>
        <v>0</v>
      </c>
      <c r="D846" s="8" t="str">
        <f>+[3]Febrero!J23</f>
        <v xml:space="preserve"> </v>
      </c>
    </row>
    <row r="847" spans="1:4" x14ac:dyDescent="0.25">
      <c r="A847" s="3">
        <v>26</v>
      </c>
      <c r="B847" s="6">
        <f>+[3]Febrero!H24/1000000</f>
        <v>210</v>
      </c>
      <c r="D847" s="8">
        <f>+[3]Febrero!J24</f>
        <v>3.5357142857142856</v>
      </c>
    </row>
    <row r="849" spans="1:4" ht="16.5" customHeight="1" x14ac:dyDescent="0.25">
      <c r="A849" s="39" t="s">
        <v>3</v>
      </c>
      <c r="B849" s="36">
        <f>SUM(B850:B872)</f>
        <v>610</v>
      </c>
      <c r="C849" s="37"/>
      <c r="D849" s="38">
        <f>IFERROR((SUMPRODUCT(B850:B872,D850:D872)/SUM(B850:B872))/100,"")</f>
        <v>3.4139344262295084E-2</v>
      </c>
    </row>
    <row r="850" spans="1:4" x14ac:dyDescent="0.25">
      <c r="A850" s="3">
        <v>1</v>
      </c>
      <c r="B850" s="6">
        <f>+[3]Marzo!H5/1000000</f>
        <v>600</v>
      </c>
      <c r="D850" s="8">
        <f>+[3]Marzo!J5</f>
        <v>3.4</v>
      </c>
    </row>
    <row r="851" spans="1:4" x14ac:dyDescent="0.25">
      <c r="A851" s="3">
        <v>2</v>
      </c>
      <c r="B851" s="6">
        <f>+[3]Marzo!H6/1000000</f>
        <v>0</v>
      </c>
      <c r="D851" s="8" t="str">
        <f>+[3]Marzo!J6</f>
        <v xml:space="preserve"> </v>
      </c>
    </row>
    <row r="852" spans="1:4" x14ac:dyDescent="0.25">
      <c r="A852" s="3">
        <v>3</v>
      </c>
      <c r="B852" s="6">
        <f>+[3]Marzo!H7/1000000</f>
        <v>0</v>
      </c>
      <c r="D852" s="8" t="str">
        <f>+[3]Marzo!J7</f>
        <v xml:space="preserve"> </v>
      </c>
    </row>
    <row r="853" spans="1:4" x14ac:dyDescent="0.25">
      <c r="A853" s="3">
        <v>4</v>
      </c>
      <c r="B853" s="6">
        <f>+[3]Marzo!H8/1000000</f>
        <v>0</v>
      </c>
      <c r="D853" s="8" t="str">
        <f>+[3]Marzo!J8</f>
        <v xml:space="preserve"> </v>
      </c>
    </row>
    <row r="854" spans="1:4" x14ac:dyDescent="0.25">
      <c r="A854" s="3">
        <v>5</v>
      </c>
      <c r="B854" s="6">
        <f>+[3]Marzo!H9/1000000</f>
        <v>10</v>
      </c>
      <c r="D854" s="8">
        <f>+[3]Marzo!J9</f>
        <v>4.25</v>
      </c>
    </row>
    <row r="855" spans="1:4" x14ac:dyDescent="0.25">
      <c r="A855" s="3">
        <v>8</v>
      </c>
      <c r="B855" s="6">
        <f>+[3]Marzo!H10/1000000</f>
        <v>0</v>
      </c>
      <c r="D855" s="8" t="str">
        <f>+[3]Marzo!J10</f>
        <v xml:space="preserve"> </v>
      </c>
    </row>
    <row r="856" spans="1:4" x14ac:dyDescent="0.25">
      <c r="A856" s="3">
        <v>9</v>
      </c>
      <c r="B856" s="6">
        <f>+[3]Marzo!H11/1000000</f>
        <v>0</v>
      </c>
      <c r="D856" s="8" t="str">
        <f>+[3]Marzo!J11</f>
        <v xml:space="preserve"> </v>
      </c>
    </row>
    <row r="857" spans="1:4" x14ac:dyDescent="0.25">
      <c r="A857" s="3">
        <v>10</v>
      </c>
      <c r="B857" s="6">
        <f>+[3]Marzo!H12/1000000</f>
        <v>0</v>
      </c>
      <c r="D857" s="8" t="str">
        <f>+[3]Marzo!J12</f>
        <v xml:space="preserve"> </v>
      </c>
    </row>
    <row r="858" spans="1:4" x14ac:dyDescent="0.25">
      <c r="A858" s="3">
        <v>11</v>
      </c>
      <c r="B858" s="6">
        <f>+[3]Marzo!H13/1000000</f>
        <v>0</v>
      </c>
      <c r="D858" s="8" t="str">
        <f>+[3]Marzo!J13</f>
        <v xml:space="preserve"> </v>
      </c>
    </row>
    <row r="859" spans="1:4" x14ac:dyDescent="0.25">
      <c r="A859" s="3">
        <v>12</v>
      </c>
      <c r="B859" s="6">
        <f>+[3]Marzo!H14/1000000</f>
        <v>0</v>
      </c>
      <c r="D859" s="8" t="str">
        <f>+[3]Marzo!J14</f>
        <v xml:space="preserve"> </v>
      </c>
    </row>
    <row r="860" spans="1:4" x14ac:dyDescent="0.25">
      <c r="A860" s="3">
        <v>15</v>
      </c>
      <c r="B860" s="6">
        <f>+[3]Marzo!H15/1000000</f>
        <v>0</v>
      </c>
      <c r="D860" s="8" t="str">
        <f>+[3]Marzo!J15</f>
        <v xml:space="preserve"> </v>
      </c>
    </row>
    <row r="861" spans="1:4" x14ac:dyDescent="0.25">
      <c r="A861" s="3">
        <v>16</v>
      </c>
      <c r="B861" s="6">
        <f>+[3]Marzo!H16/1000000</f>
        <v>0</v>
      </c>
      <c r="D861" s="8" t="str">
        <f>+[3]Marzo!J16</f>
        <v xml:space="preserve"> </v>
      </c>
    </row>
    <row r="862" spans="1:4" x14ac:dyDescent="0.25">
      <c r="A862" s="3">
        <v>17</v>
      </c>
      <c r="B862" s="6">
        <f>+[3]Marzo!H17/1000000</f>
        <v>0</v>
      </c>
      <c r="D862" s="8" t="str">
        <f>+[3]Marzo!J17</f>
        <v xml:space="preserve"> </v>
      </c>
    </row>
    <row r="863" spans="1:4" x14ac:dyDescent="0.25">
      <c r="A863" s="3">
        <v>18</v>
      </c>
      <c r="B863" s="6">
        <f>+[3]Marzo!H18/1000000</f>
        <v>0</v>
      </c>
      <c r="D863" s="8" t="str">
        <f>+[3]Marzo!J18</f>
        <v xml:space="preserve"> </v>
      </c>
    </row>
    <row r="864" spans="1:4" x14ac:dyDescent="0.25">
      <c r="A864" s="3">
        <v>19</v>
      </c>
      <c r="B864" s="6">
        <f>+[3]Marzo!H19/1000000</f>
        <v>0</v>
      </c>
      <c r="D864" s="8" t="str">
        <f>+[3]Marzo!J19</f>
        <v xml:space="preserve"> </v>
      </c>
    </row>
    <row r="865" spans="1:4" x14ac:dyDescent="0.25">
      <c r="A865" s="3">
        <v>22</v>
      </c>
      <c r="B865" s="6">
        <f>+[3]Marzo!H20/1000000</f>
        <v>0</v>
      </c>
      <c r="D865" s="8" t="str">
        <f>+[3]Marzo!J20</f>
        <v xml:space="preserve"> </v>
      </c>
    </row>
    <row r="866" spans="1:4" x14ac:dyDescent="0.25">
      <c r="A866" s="3">
        <v>23</v>
      </c>
      <c r="B866" s="6">
        <f>+[3]Marzo!H21/1000000</f>
        <v>0</v>
      </c>
      <c r="D866" s="8" t="str">
        <f>+[3]Marzo!J21</f>
        <v xml:space="preserve"> </v>
      </c>
    </row>
    <row r="867" spans="1:4" x14ac:dyDescent="0.25">
      <c r="A867" s="3">
        <v>24</v>
      </c>
      <c r="B867" s="6">
        <f>+[3]Marzo!H22/1000000</f>
        <v>0</v>
      </c>
      <c r="D867" s="8" t="str">
        <f>+[3]Marzo!J22</f>
        <v xml:space="preserve"> </v>
      </c>
    </row>
    <row r="868" spans="1:4" x14ac:dyDescent="0.25">
      <c r="A868" s="3">
        <v>25</v>
      </c>
      <c r="B868" s="6">
        <f>+[3]Marzo!H23/1000000</f>
        <v>0</v>
      </c>
      <c r="D868" s="8" t="str">
        <f>+[3]Marzo!J23</f>
        <v xml:space="preserve"> </v>
      </c>
    </row>
    <row r="869" spans="1:4" x14ac:dyDescent="0.25">
      <c r="A869" s="3">
        <v>26</v>
      </c>
      <c r="B869" s="6">
        <f>+[3]Marzo!H24/1000000</f>
        <v>0</v>
      </c>
      <c r="D869" s="8" t="str">
        <f>+[3]Marzo!J24</f>
        <v xml:space="preserve"> </v>
      </c>
    </row>
    <row r="870" spans="1:4" x14ac:dyDescent="0.25">
      <c r="A870" s="3">
        <v>29</v>
      </c>
      <c r="B870" s="6">
        <f>+[3]Marzo!H25/1000000</f>
        <v>0</v>
      </c>
      <c r="D870" s="8" t="str">
        <f>+[3]Marzo!J25</f>
        <v xml:space="preserve"> </v>
      </c>
    </row>
    <row r="871" spans="1:4" x14ac:dyDescent="0.25">
      <c r="A871" s="3">
        <v>30</v>
      </c>
      <c r="B871" s="6">
        <f>+[3]Marzo!H26/1000000</f>
        <v>0</v>
      </c>
      <c r="D871" s="8" t="str">
        <f>+[3]Marzo!J26</f>
        <v xml:space="preserve"> </v>
      </c>
    </row>
    <row r="872" spans="1:4" x14ac:dyDescent="0.25">
      <c r="A872" s="3">
        <v>31</v>
      </c>
      <c r="B872" s="6">
        <f>+[3]Marzo!H27/1000000</f>
        <v>0</v>
      </c>
      <c r="D872" s="8" t="str">
        <f>+[3]Marzo!J27</f>
        <v xml:space="preserve"> </v>
      </c>
    </row>
    <row r="874" spans="1:4" ht="16.5" customHeight="1" x14ac:dyDescent="0.25">
      <c r="A874" s="39" t="s">
        <v>4</v>
      </c>
      <c r="B874" s="36">
        <f>SUM(B875:B895)</f>
        <v>0</v>
      </c>
      <c r="C874" s="37"/>
      <c r="D874" s="38" t="str">
        <f>IFERROR((SUMPRODUCT(B875:B895,D875:D895)/SUM(B875:B895))/100,"")</f>
        <v/>
      </c>
    </row>
    <row r="875" spans="1:4" x14ac:dyDescent="0.25">
      <c r="A875" s="3">
        <v>1</v>
      </c>
      <c r="B875" s="6">
        <f>+[3]Abril!H5/1000000</f>
        <v>0</v>
      </c>
      <c r="D875" s="8" t="str">
        <f>+[3]Abril!J5</f>
        <v xml:space="preserve"> </v>
      </c>
    </row>
    <row r="876" spans="1:4" x14ac:dyDescent="0.25">
      <c r="A876" s="3">
        <v>5</v>
      </c>
      <c r="B876" s="6">
        <f>+[3]Abril!H6/1000000</f>
        <v>0</v>
      </c>
      <c r="D876" s="8" t="str">
        <f>+[3]Abril!J6</f>
        <v xml:space="preserve"> </v>
      </c>
    </row>
    <row r="877" spans="1:4" x14ac:dyDescent="0.25">
      <c r="A877" s="3">
        <v>6</v>
      </c>
      <c r="B877" s="6">
        <f>+[3]Abril!H7/1000000</f>
        <v>0</v>
      </c>
      <c r="D877" s="8" t="str">
        <f>+[3]Abril!J7</f>
        <v xml:space="preserve"> </v>
      </c>
    </row>
    <row r="878" spans="1:4" x14ac:dyDescent="0.25">
      <c r="A878" s="3">
        <v>7</v>
      </c>
      <c r="B878" s="6">
        <f>+[3]Abril!H8/1000000</f>
        <v>0</v>
      </c>
      <c r="D878" s="8" t="str">
        <f>+[3]Abril!J8</f>
        <v xml:space="preserve"> </v>
      </c>
    </row>
    <row r="879" spans="1:4" x14ac:dyDescent="0.25">
      <c r="A879" s="3">
        <v>8</v>
      </c>
      <c r="B879" s="6">
        <f>+[3]Abril!H9/1000000</f>
        <v>0</v>
      </c>
      <c r="D879" s="8" t="str">
        <f>+[3]Abril!J9</f>
        <v xml:space="preserve"> </v>
      </c>
    </row>
    <row r="880" spans="1:4" x14ac:dyDescent="0.25">
      <c r="A880" s="3">
        <v>9</v>
      </c>
      <c r="B880" s="6">
        <f>+[3]Abril!H10/1000000</f>
        <v>0</v>
      </c>
      <c r="D880" s="8" t="str">
        <f>+[3]Abril!J10</f>
        <v xml:space="preserve"> </v>
      </c>
    </row>
    <row r="881" spans="1:4" x14ac:dyDescent="0.25">
      <c r="A881" s="3">
        <v>12</v>
      </c>
      <c r="B881" s="6">
        <f>+[3]Abril!H11/1000000</f>
        <v>0</v>
      </c>
      <c r="D881" s="8" t="str">
        <f>+[3]Abril!J11</f>
        <v xml:space="preserve"> </v>
      </c>
    </row>
    <row r="882" spans="1:4" x14ac:dyDescent="0.25">
      <c r="A882" s="3">
        <v>13</v>
      </c>
      <c r="B882" s="6">
        <f>+[3]Abril!H12/1000000</f>
        <v>0</v>
      </c>
      <c r="D882" s="8" t="str">
        <f>+[3]Abril!J12</f>
        <v xml:space="preserve"> </v>
      </c>
    </row>
    <row r="883" spans="1:4" x14ac:dyDescent="0.25">
      <c r="A883" s="3">
        <v>14</v>
      </c>
      <c r="B883" s="6">
        <f>+[3]Abril!H13/1000000</f>
        <v>0</v>
      </c>
      <c r="D883" s="8" t="str">
        <f>+[3]Abril!J13</f>
        <v xml:space="preserve"> </v>
      </c>
    </row>
    <row r="884" spans="1:4" x14ac:dyDescent="0.25">
      <c r="A884" s="3">
        <v>15</v>
      </c>
      <c r="B884" s="6">
        <f>+[3]Abril!H14/1000000</f>
        <v>0</v>
      </c>
      <c r="D884" s="8" t="str">
        <f>+[3]Abril!J14</f>
        <v xml:space="preserve"> </v>
      </c>
    </row>
    <row r="885" spans="1:4" x14ac:dyDescent="0.25">
      <c r="A885" s="3">
        <v>16</v>
      </c>
      <c r="B885" s="6">
        <f>+[3]Abril!H15/1000000</f>
        <v>0</v>
      </c>
      <c r="D885" s="8" t="str">
        <f>+[3]Abril!J15</f>
        <v xml:space="preserve"> </v>
      </c>
    </row>
    <row r="886" spans="1:4" x14ac:dyDescent="0.25">
      <c r="A886" s="3">
        <v>19</v>
      </c>
      <c r="B886" s="6">
        <f>+[3]Abril!H16/1000000</f>
        <v>0</v>
      </c>
      <c r="D886" s="8" t="str">
        <f>+[3]Abril!J16</f>
        <v xml:space="preserve"> </v>
      </c>
    </row>
    <row r="887" spans="1:4" x14ac:dyDescent="0.25">
      <c r="A887" s="3">
        <v>20</v>
      </c>
      <c r="B887" s="6">
        <f>+[3]Abril!H17/1000000</f>
        <v>0</v>
      </c>
      <c r="D887" s="8" t="str">
        <f>+[3]Abril!J17</f>
        <v xml:space="preserve"> </v>
      </c>
    </row>
    <row r="888" spans="1:4" x14ac:dyDescent="0.25">
      <c r="A888" s="3">
        <v>21</v>
      </c>
      <c r="B888" s="6">
        <f>+[3]Abril!H18/1000000</f>
        <v>0</v>
      </c>
      <c r="D888" s="8" t="str">
        <f>+[3]Abril!J18</f>
        <v xml:space="preserve"> </v>
      </c>
    </row>
    <row r="889" spans="1:4" x14ac:dyDescent="0.25">
      <c r="A889" s="3">
        <v>22</v>
      </c>
      <c r="B889" s="6">
        <f>+[3]Abril!H19/1000000</f>
        <v>0</v>
      </c>
      <c r="D889" s="8" t="str">
        <f>+[3]Abril!J19</f>
        <v xml:space="preserve"> </v>
      </c>
    </row>
    <row r="890" spans="1:4" x14ac:dyDescent="0.25">
      <c r="A890" s="3">
        <v>23</v>
      </c>
      <c r="B890" s="6">
        <f>+[3]Abril!H20/1000000</f>
        <v>0</v>
      </c>
      <c r="D890" s="8" t="str">
        <f>+[3]Abril!J20</f>
        <v xml:space="preserve"> </v>
      </c>
    </row>
    <row r="891" spans="1:4" x14ac:dyDescent="0.25">
      <c r="A891" s="3">
        <v>26</v>
      </c>
      <c r="B891" s="6">
        <f>+[3]Abril!H21/1000000</f>
        <v>0</v>
      </c>
      <c r="D891" s="8" t="str">
        <f>+[3]Abril!J21</f>
        <v xml:space="preserve"> </v>
      </c>
    </row>
    <row r="892" spans="1:4" x14ac:dyDescent="0.25">
      <c r="A892" s="3">
        <v>27</v>
      </c>
      <c r="B892" s="6">
        <f>+[3]Abril!H22/1000000</f>
        <v>0</v>
      </c>
      <c r="D892" s="8" t="str">
        <f>+[3]Abril!J22</f>
        <v xml:space="preserve"> </v>
      </c>
    </row>
    <row r="893" spans="1:4" x14ac:dyDescent="0.25">
      <c r="A893" s="3">
        <v>28</v>
      </c>
      <c r="B893" s="6">
        <f>+[3]Abril!H23/1000000</f>
        <v>0</v>
      </c>
      <c r="D893" s="8" t="str">
        <f>+[3]Abril!J23</f>
        <v xml:space="preserve"> </v>
      </c>
    </row>
    <row r="894" spans="1:4" x14ac:dyDescent="0.25">
      <c r="A894" s="3">
        <v>29</v>
      </c>
      <c r="B894" s="6">
        <f>+[3]Abril!H24/1000000</f>
        <v>0</v>
      </c>
      <c r="D894" s="8" t="str">
        <f>+[3]Abril!J24</f>
        <v xml:space="preserve"> </v>
      </c>
    </row>
    <row r="895" spans="1:4" x14ac:dyDescent="0.25">
      <c r="A895" s="3">
        <v>30</v>
      </c>
      <c r="B895" s="6">
        <f>+[3]Abril!H25/1000000</f>
        <v>0</v>
      </c>
      <c r="D895" s="8" t="str">
        <f>+[3]Abril!J25</f>
        <v xml:space="preserve"> </v>
      </c>
    </row>
    <row r="897" spans="1:4" ht="16.5" customHeight="1" x14ac:dyDescent="0.25">
      <c r="A897" s="39" t="s">
        <v>5</v>
      </c>
      <c r="B897" s="36">
        <f>SUM(B898:B918)</f>
        <v>0</v>
      </c>
      <c r="C897" s="37"/>
      <c r="D897" s="38" t="str">
        <f>IFERROR((SUMPRODUCT(B898:B918,D898:D918)/SUM(B898:B918))/100,"")</f>
        <v/>
      </c>
    </row>
    <row r="898" spans="1:4" x14ac:dyDescent="0.25">
      <c r="A898" s="3">
        <v>3</v>
      </c>
      <c r="B898" s="6">
        <f>+[3]Mayo!H5/1000000</f>
        <v>0</v>
      </c>
      <c r="D898" s="8" t="str">
        <f>+[3]Mayo!J5</f>
        <v xml:space="preserve"> </v>
      </c>
    </row>
    <row r="899" spans="1:4" x14ac:dyDescent="0.25">
      <c r="A899" s="3">
        <v>4</v>
      </c>
      <c r="B899" s="6">
        <f>+[3]Mayo!H6/1000000</f>
        <v>0</v>
      </c>
      <c r="D899" s="8" t="str">
        <f>+[3]Mayo!J6</f>
        <v xml:space="preserve"> </v>
      </c>
    </row>
    <row r="900" spans="1:4" x14ac:dyDescent="0.25">
      <c r="A900" s="3">
        <v>5</v>
      </c>
      <c r="B900" s="6">
        <f>+[3]Mayo!H7/1000000</f>
        <v>0</v>
      </c>
      <c r="D900" s="8" t="str">
        <f>+[3]Mayo!J7</f>
        <v xml:space="preserve"> </v>
      </c>
    </row>
    <row r="901" spans="1:4" x14ac:dyDescent="0.25">
      <c r="A901" s="3">
        <v>6</v>
      </c>
      <c r="B901" s="6">
        <f>+[3]Mayo!H8/1000000</f>
        <v>0</v>
      </c>
      <c r="D901" s="8" t="str">
        <f>+[3]Mayo!J8</f>
        <v xml:space="preserve"> </v>
      </c>
    </row>
    <row r="902" spans="1:4" x14ac:dyDescent="0.25">
      <c r="A902" s="3">
        <v>7</v>
      </c>
      <c r="B902" s="6">
        <f>+[3]Mayo!H9/1000000</f>
        <v>0</v>
      </c>
      <c r="D902" s="8" t="str">
        <f>+[3]Mayo!J9</f>
        <v xml:space="preserve"> </v>
      </c>
    </row>
    <row r="903" spans="1:4" x14ac:dyDescent="0.25">
      <c r="A903" s="3">
        <v>10</v>
      </c>
      <c r="B903" s="6">
        <f>+[3]Mayo!H10/1000000</f>
        <v>0</v>
      </c>
      <c r="D903" s="8" t="str">
        <f>+[3]Mayo!J10</f>
        <v xml:space="preserve"> </v>
      </c>
    </row>
    <row r="904" spans="1:4" x14ac:dyDescent="0.25">
      <c r="A904" s="3">
        <v>11</v>
      </c>
      <c r="B904" s="6">
        <f>+[3]Mayo!H11/1000000</f>
        <v>0</v>
      </c>
      <c r="D904" s="8" t="str">
        <f>+[3]Mayo!J11</f>
        <v xml:space="preserve"> </v>
      </c>
    </row>
    <row r="905" spans="1:4" x14ac:dyDescent="0.25">
      <c r="A905" s="3">
        <v>12</v>
      </c>
      <c r="B905" s="6">
        <f>+[3]Mayo!H12/1000000</f>
        <v>0</v>
      </c>
      <c r="D905" s="8" t="str">
        <f>+[3]Mayo!J12</f>
        <v xml:space="preserve"> </v>
      </c>
    </row>
    <row r="906" spans="1:4" x14ac:dyDescent="0.25">
      <c r="A906" s="3">
        <v>13</v>
      </c>
      <c r="B906" s="6">
        <f>+[3]Mayo!H13/1000000</f>
        <v>0</v>
      </c>
      <c r="D906" s="8" t="str">
        <f>+[3]Mayo!J13</f>
        <v xml:space="preserve"> </v>
      </c>
    </row>
    <row r="907" spans="1:4" x14ac:dyDescent="0.25">
      <c r="A907" s="3">
        <v>14</v>
      </c>
      <c r="B907" s="6">
        <f>+[3]Mayo!H14/1000000</f>
        <v>0</v>
      </c>
      <c r="D907" s="8" t="str">
        <f>+[3]Mayo!J14</f>
        <v xml:space="preserve"> </v>
      </c>
    </row>
    <row r="908" spans="1:4" x14ac:dyDescent="0.25">
      <c r="A908" s="3">
        <v>17</v>
      </c>
      <c r="B908" s="6">
        <f>+[3]Mayo!H15/1000000</f>
        <v>0</v>
      </c>
      <c r="D908" s="8" t="str">
        <f>+[3]Mayo!J15</f>
        <v xml:space="preserve"> </v>
      </c>
    </row>
    <row r="909" spans="1:4" x14ac:dyDescent="0.25">
      <c r="A909" s="3">
        <v>18</v>
      </c>
      <c r="B909" s="6">
        <f>+[3]Mayo!H16/1000000</f>
        <v>0</v>
      </c>
      <c r="D909" s="8" t="str">
        <f>+[3]Mayo!J16</f>
        <v xml:space="preserve"> </v>
      </c>
    </row>
    <row r="910" spans="1:4" x14ac:dyDescent="0.25">
      <c r="A910" s="3">
        <v>19</v>
      </c>
      <c r="B910" s="6">
        <f>+[3]Mayo!H17/1000000</f>
        <v>0</v>
      </c>
      <c r="D910" s="8" t="str">
        <f>+[3]Mayo!J17</f>
        <v xml:space="preserve"> </v>
      </c>
    </row>
    <row r="911" spans="1:4" x14ac:dyDescent="0.25">
      <c r="A911" s="3">
        <v>20</v>
      </c>
      <c r="B911" s="6">
        <f>+[3]Mayo!H18/1000000</f>
        <v>0</v>
      </c>
      <c r="D911" s="8" t="str">
        <f>+[3]Mayo!J18</f>
        <v xml:space="preserve"> </v>
      </c>
    </row>
    <row r="912" spans="1:4" x14ac:dyDescent="0.25">
      <c r="A912" s="3">
        <v>21</v>
      </c>
      <c r="B912" s="6">
        <f>+[3]Mayo!H19/1000000</f>
        <v>0</v>
      </c>
      <c r="D912" s="8" t="str">
        <f>+[3]Mayo!J19</f>
        <v xml:space="preserve"> </v>
      </c>
    </row>
    <row r="913" spans="1:4" x14ac:dyDescent="0.25">
      <c r="A913" s="3">
        <v>24</v>
      </c>
      <c r="B913" s="6">
        <f>+[3]Mayo!H20/1000000</f>
        <v>0</v>
      </c>
      <c r="D913" s="8" t="str">
        <f>+[3]Mayo!J20</f>
        <v xml:space="preserve"> </v>
      </c>
    </row>
    <row r="914" spans="1:4" x14ac:dyDescent="0.25">
      <c r="A914" s="3">
        <v>25</v>
      </c>
      <c r="B914" s="6">
        <f>+[3]Mayo!H21/1000000</f>
        <v>0</v>
      </c>
      <c r="D914" s="8" t="str">
        <f>+[3]Mayo!J21</f>
        <v xml:space="preserve"> </v>
      </c>
    </row>
    <row r="915" spans="1:4" x14ac:dyDescent="0.25">
      <c r="A915" s="3">
        <v>26</v>
      </c>
      <c r="B915" s="6">
        <f>+[3]Mayo!H22/1000000</f>
        <v>0</v>
      </c>
      <c r="D915" s="8" t="str">
        <f>+[3]Mayo!J22</f>
        <v xml:space="preserve"> </v>
      </c>
    </row>
    <row r="916" spans="1:4" x14ac:dyDescent="0.25">
      <c r="A916" s="3">
        <v>27</v>
      </c>
      <c r="B916" s="6">
        <f>+[3]Mayo!H23/1000000</f>
        <v>0</v>
      </c>
      <c r="D916" s="8" t="str">
        <f>+[3]Mayo!J23</f>
        <v xml:space="preserve"> </v>
      </c>
    </row>
    <row r="917" spans="1:4" x14ac:dyDescent="0.25">
      <c r="A917" s="3">
        <v>28</v>
      </c>
      <c r="B917" s="6">
        <f>+[3]Mayo!H24/1000000</f>
        <v>0</v>
      </c>
      <c r="D917" s="8" t="str">
        <f>+[3]Mayo!J24</f>
        <v xml:space="preserve"> </v>
      </c>
    </row>
    <row r="918" spans="1:4" x14ac:dyDescent="0.25">
      <c r="A918" s="3">
        <v>31</v>
      </c>
      <c r="B918" s="6">
        <f>+[3]Mayo!H25/1000000</f>
        <v>0</v>
      </c>
      <c r="D918" s="8" t="str">
        <f>+[3]Mayo!J25</f>
        <v xml:space="preserve"> </v>
      </c>
    </row>
    <row r="920" spans="1:4" ht="16.5" customHeight="1" x14ac:dyDescent="0.25">
      <c r="A920" s="39" t="s">
        <v>6</v>
      </c>
      <c r="B920" s="36">
        <f>SUM(B921:B941)</f>
        <v>1380</v>
      </c>
      <c r="C920" s="37"/>
      <c r="D920" s="38">
        <f>IFERROR((SUMPRODUCT(B921:B941,D921:D941)/SUM(B921:B941))/100,"")</f>
        <v>3.963768115942029E-2</v>
      </c>
    </row>
    <row r="921" spans="1:4" x14ac:dyDescent="0.25">
      <c r="A921" s="3">
        <v>1</v>
      </c>
      <c r="B921" s="6">
        <f>+[3]Junio!H5/1000000</f>
        <v>0</v>
      </c>
      <c r="D921" s="8" t="str">
        <f>+[3]Junio!J5</f>
        <v xml:space="preserve"> </v>
      </c>
    </row>
    <row r="922" spans="1:4" x14ac:dyDescent="0.25">
      <c r="A922" s="3">
        <v>2</v>
      </c>
      <c r="B922" s="6">
        <f>+[3]Junio!H6/1000000</f>
        <v>100</v>
      </c>
      <c r="D922" s="8">
        <f>+[3]Junio!J6</f>
        <v>3.5</v>
      </c>
    </row>
    <row r="923" spans="1:4" x14ac:dyDescent="0.25">
      <c r="A923" s="3">
        <v>4</v>
      </c>
      <c r="B923" s="6">
        <f>+[3]Junio!H7/1000000</f>
        <v>0</v>
      </c>
      <c r="D923" s="8" t="str">
        <f>+[3]Junio!J7</f>
        <v xml:space="preserve"> </v>
      </c>
    </row>
    <row r="924" spans="1:4" x14ac:dyDescent="0.25">
      <c r="A924" s="3">
        <v>7</v>
      </c>
      <c r="B924" s="6">
        <f>+[3]Junio!H8/1000000</f>
        <v>0</v>
      </c>
      <c r="D924" s="8" t="str">
        <f>+[3]Junio!J8</f>
        <v xml:space="preserve"> </v>
      </c>
    </row>
    <row r="925" spans="1:4" x14ac:dyDescent="0.25">
      <c r="A925" s="3">
        <v>8</v>
      </c>
      <c r="B925" s="6">
        <f>+[3]Junio!H9/1000000</f>
        <v>0</v>
      </c>
      <c r="D925" s="8" t="str">
        <f>+[3]Junio!J9</f>
        <v xml:space="preserve"> </v>
      </c>
    </row>
    <row r="926" spans="1:4" x14ac:dyDescent="0.25">
      <c r="A926" s="3">
        <v>9</v>
      </c>
      <c r="B926" s="6">
        <f>+[3]Junio!H10/1000000</f>
        <v>0</v>
      </c>
      <c r="D926" s="8" t="str">
        <f>+[3]Junio!J10</f>
        <v xml:space="preserve"> </v>
      </c>
    </row>
    <row r="927" spans="1:4" x14ac:dyDescent="0.25">
      <c r="A927" s="3">
        <v>10</v>
      </c>
      <c r="B927" s="6">
        <f>+[3]Junio!H11/1000000</f>
        <v>280</v>
      </c>
      <c r="D927" s="8">
        <f>+[3]Junio!J11</f>
        <v>4.1785714285714288</v>
      </c>
    </row>
    <row r="928" spans="1:4" x14ac:dyDescent="0.25">
      <c r="A928" s="3">
        <v>11</v>
      </c>
      <c r="B928" s="6">
        <f>+[3]Junio!H12/1000000</f>
        <v>150</v>
      </c>
      <c r="D928" s="8">
        <f>+[3]Junio!J12</f>
        <v>5</v>
      </c>
    </row>
    <row r="929" spans="1:4" x14ac:dyDescent="0.25">
      <c r="A929" s="3">
        <v>14</v>
      </c>
      <c r="B929" s="6">
        <f>+[3]Junio!H13/1000000</f>
        <v>100</v>
      </c>
      <c r="D929" s="8">
        <f>+[3]Junio!J13</f>
        <v>3.75</v>
      </c>
    </row>
    <row r="930" spans="1:4" x14ac:dyDescent="0.25">
      <c r="A930" s="3">
        <v>15</v>
      </c>
      <c r="B930" s="6">
        <f>+[3]Junio!H14/1000000</f>
        <v>150</v>
      </c>
      <c r="D930" s="8">
        <f>+[3]Junio!J14</f>
        <v>4.5</v>
      </c>
    </row>
    <row r="931" spans="1:4" x14ac:dyDescent="0.25">
      <c r="A931" s="3">
        <v>16</v>
      </c>
      <c r="B931" s="6">
        <f>+[3]Junio!H15/1000000</f>
        <v>200</v>
      </c>
      <c r="D931" s="8">
        <f>+[3]Junio!J15</f>
        <v>3.75</v>
      </c>
    </row>
    <row r="932" spans="1:4" x14ac:dyDescent="0.25">
      <c r="A932" s="3">
        <v>17</v>
      </c>
      <c r="B932" s="6">
        <f>+[3]Junio!H16/1000000</f>
        <v>0</v>
      </c>
      <c r="D932" s="8" t="str">
        <f>+[3]Junio!J16</f>
        <v xml:space="preserve"> </v>
      </c>
    </row>
    <row r="933" spans="1:4" x14ac:dyDescent="0.25">
      <c r="A933" s="3">
        <v>18</v>
      </c>
      <c r="B933" s="6">
        <f>+[3]Junio!H17/1000000</f>
        <v>0</v>
      </c>
      <c r="D933" s="8" t="str">
        <f>+[3]Junio!J17</f>
        <v xml:space="preserve"> </v>
      </c>
    </row>
    <row r="934" spans="1:4" x14ac:dyDescent="0.25">
      <c r="A934" s="3">
        <v>21</v>
      </c>
      <c r="B934" s="6">
        <f>+[3]Junio!H18/1000000</f>
        <v>0</v>
      </c>
      <c r="D934" s="8" t="str">
        <f>+[3]Junio!J18</f>
        <v xml:space="preserve"> </v>
      </c>
    </row>
    <row r="935" spans="1:4" x14ac:dyDescent="0.25">
      <c r="A935" s="3">
        <v>22</v>
      </c>
      <c r="B935" s="6">
        <f>+[3]Junio!H19/1000000</f>
        <v>0</v>
      </c>
      <c r="D935" s="8" t="str">
        <f>+[3]Junio!J19</f>
        <v xml:space="preserve"> </v>
      </c>
    </row>
    <row r="936" spans="1:4" x14ac:dyDescent="0.25">
      <c r="A936" s="3">
        <v>23</v>
      </c>
      <c r="B936" s="6">
        <f>+[3]Junio!H20/1000000</f>
        <v>0</v>
      </c>
      <c r="D936" s="8" t="str">
        <f>+[3]Junio!J20</f>
        <v xml:space="preserve"> </v>
      </c>
    </row>
    <row r="937" spans="1:4" x14ac:dyDescent="0.25">
      <c r="A937" s="3">
        <v>24</v>
      </c>
      <c r="B937" s="6">
        <f>+[3]Junio!H21/1000000</f>
        <v>0</v>
      </c>
      <c r="D937" s="8" t="str">
        <f>+[3]Junio!J21</f>
        <v xml:space="preserve"> </v>
      </c>
    </row>
    <row r="938" spans="1:4" x14ac:dyDescent="0.25">
      <c r="A938" s="3">
        <v>25</v>
      </c>
      <c r="B938" s="6">
        <f>+[3]Junio!H22/1000000</f>
        <v>400</v>
      </c>
      <c r="D938" s="8">
        <f>+[3]Junio!J22</f>
        <v>3.5</v>
      </c>
    </row>
    <row r="939" spans="1:4" x14ac:dyDescent="0.25">
      <c r="A939" s="3">
        <v>28</v>
      </c>
      <c r="B939" s="6">
        <f>+[3]Junio!H23/1000000</f>
        <v>0</v>
      </c>
      <c r="D939" s="8" t="str">
        <f>+[3]Junio!J23</f>
        <v xml:space="preserve"> </v>
      </c>
    </row>
    <row r="940" spans="1:4" x14ac:dyDescent="0.25">
      <c r="A940" s="3">
        <v>29</v>
      </c>
      <c r="B940" s="6">
        <f>+[3]Junio!H24/1000000</f>
        <v>0</v>
      </c>
      <c r="D940" s="8" t="str">
        <f>+[3]Junio!J24</f>
        <v xml:space="preserve"> </v>
      </c>
    </row>
    <row r="941" spans="1:4" x14ac:dyDescent="0.25">
      <c r="A941" s="3">
        <v>30</v>
      </c>
      <c r="B941" s="6">
        <f>+[3]Junio!H25/1000000</f>
        <v>0</v>
      </c>
      <c r="D941" s="8" t="str">
        <f>+[3]Junio!J25</f>
        <v xml:space="preserve"> </v>
      </c>
    </row>
    <row r="943" spans="1:4" x14ac:dyDescent="0.25">
      <c r="A943" s="39" t="s">
        <v>7</v>
      </c>
      <c r="B943" s="36">
        <f>SUM(B944:B964)</f>
        <v>150</v>
      </c>
      <c r="C943" s="37"/>
      <c r="D943" s="38">
        <f>IFERROR((SUMPRODUCT(B944:B964,D944:D964)/SUM(B944:B964))/100,"")</f>
        <v>3.5000000000000003E-2</v>
      </c>
    </row>
    <row r="944" spans="1:4" x14ac:dyDescent="0.25">
      <c r="A944" s="3">
        <v>1</v>
      </c>
      <c r="B944" s="6">
        <f>+[3]Julio!H5/1000000</f>
        <v>0</v>
      </c>
      <c r="D944" s="8" t="str">
        <f>+[3]Julio!J5</f>
        <v xml:space="preserve"> </v>
      </c>
    </row>
    <row r="945" spans="1:4" x14ac:dyDescent="0.25">
      <c r="A945" s="3">
        <v>2</v>
      </c>
      <c r="B945" s="6">
        <f>+[3]Julio!H6/1000000</f>
        <v>0</v>
      </c>
      <c r="D945" s="8" t="str">
        <f>+[3]Julio!J6</f>
        <v xml:space="preserve"> </v>
      </c>
    </row>
    <row r="946" spans="1:4" x14ac:dyDescent="0.25">
      <c r="A946" s="3">
        <v>5</v>
      </c>
      <c r="B946" s="6">
        <f>+[3]Julio!H7/1000000</f>
        <v>0</v>
      </c>
      <c r="D946" s="8" t="str">
        <f>+[3]Julio!J7</f>
        <v xml:space="preserve"> </v>
      </c>
    </row>
    <row r="947" spans="1:4" x14ac:dyDescent="0.25">
      <c r="A947" s="3">
        <v>6</v>
      </c>
      <c r="B947" s="6">
        <f>+[3]Julio!H8/1000000</f>
        <v>0</v>
      </c>
      <c r="D947" s="8" t="str">
        <f>+[3]Julio!J8</f>
        <v xml:space="preserve"> </v>
      </c>
    </row>
    <row r="948" spans="1:4" x14ac:dyDescent="0.25">
      <c r="A948" s="3">
        <v>7</v>
      </c>
      <c r="B948" s="6">
        <f>+[3]Julio!H9/1000000</f>
        <v>0</v>
      </c>
      <c r="D948" s="8" t="str">
        <f>+[3]Julio!J9</f>
        <v xml:space="preserve"> </v>
      </c>
    </row>
    <row r="949" spans="1:4" x14ac:dyDescent="0.25">
      <c r="A949" s="3">
        <v>8</v>
      </c>
      <c r="B949" s="6">
        <f>+[3]Julio!H10/1000000</f>
        <v>0</v>
      </c>
      <c r="D949" s="8" t="str">
        <f>+[3]Julio!J10</f>
        <v xml:space="preserve"> </v>
      </c>
    </row>
    <row r="950" spans="1:4" x14ac:dyDescent="0.25">
      <c r="A950" s="3">
        <v>9</v>
      </c>
      <c r="B950" s="6">
        <f>+[3]Julio!H11/1000000</f>
        <v>50</v>
      </c>
      <c r="D950" s="8">
        <f>+[3]Julio!J11</f>
        <v>3.5</v>
      </c>
    </row>
    <row r="951" spans="1:4" x14ac:dyDescent="0.25">
      <c r="A951" s="3">
        <v>12</v>
      </c>
      <c r="B951" s="6">
        <f>+[3]Julio!H12/1000000</f>
        <v>100</v>
      </c>
      <c r="D951" s="8">
        <f>+[3]Julio!J12</f>
        <v>3.5</v>
      </c>
    </row>
    <row r="952" spans="1:4" x14ac:dyDescent="0.25">
      <c r="A952" s="3">
        <v>13</v>
      </c>
      <c r="B952" s="6">
        <f>+[3]Julio!H13/1000000</f>
        <v>0</v>
      </c>
      <c r="D952" s="8" t="str">
        <f>+[3]Julio!J13</f>
        <v xml:space="preserve"> </v>
      </c>
    </row>
    <row r="953" spans="1:4" x14ac:dyDescent="0.25">
      <c r="A953" s="3">
        <v>14</v>
      </c>
      <c r="B953" s="6">
        <f>+[3]Julio!H14/1000000</f>
        <v>0</v>
      </c>
      <c r="D953" s="8" t="str">
        <f>+[3]Julio!J14</f>
        <v xml:space="preserve"> </v>
      </c>
    </row>
    <row r="954" spans="1:4" x14ac:dyDescent="0.25">
      <c r="A954" s="3">
        <v>15</v>
      </c>
      <c r="B954" s="6">
        <f>+[3]Julio!H15/1000000</f>
        <v>0</v>
      </c>
      <c r="D954" s="8" t="str">
        <f>+[3]Julio!J15</f>
        <v xml:space="preserve"> </v>
      </c>
    </row>
    <row r="955" spans="1:4" x14ac:dyDescent="0.25">
      <c r="A955" s="3">
        <v>16</v>
      </c>
      <c r="B955" s="6">
        <f>+[3]Julio!H16/1000000</f>
        <v>0</v>
      </c>
      <c r="D955" s="8" t="str">
        <f>+[3]Julio!J16</f>
        <v xml:space="preserve"> </v>
      </c>
    </row>
    <row r="956" spans="1:4" x14ac:dyDescent="0.25">
      <c r="A956" s="3">
        <v>19</v>
      </c>
      <c r="B956" s="6">
        <f>+[3]Julio!H17/1000000</f>
        <v>0</v>
      </c>
      <c r="D956" s="8" t="str">
        <f>+[3]Julio!J17</f>
        <v xml:space="preserve"> </v>
      </c>
    </row>
    <row r="957" spans="1:4" x14ac:dyDescent="0.25">
      <c r="A957" s="3">
        <v>20</v>
      </c>
      <c r="B957" s="6">
        <f>+[3]Julio!H18/1000000</f>
        <v>0</v>
      </c>
      <c r="D957" s="8" t="str">
        <f>+[3]Julio!J18</f>
        <v xml:space="preserve"> </v>
      </c>
    </row>
    <row r="958" spans="1:4" x14ac:dyDescent="0.25">
      <c r="A958" s="3">
        <v>21</v>
      </c>
      <c r="B958" s="6">
        <f>+[3]Julio!H19/1000000</f>
        <v>0</v>
      </c>
      <c r="D958" s="8" t="str">
        <f>+[3]Julio!J19</f>
        <v xml:space="preserve"> </v>
      </c>
    </row>
    <row r="959" spans="1:4" x14ac:dyDescent="0.25">
      <c r="A959" s="3">
        <v>22</v>
      </c>
      <c r="B959" s="6">
        <f>+[3]Julio!H20/1000000</f>
        <v>0</v>
      </c>
      <c r="D959" s="8" t="str">
        <f>+[3]Julio!J20</f>
        <v xml:space="preserve"> </v>
      </c>
    </row>
    <row r="960" spans="1:4" x14ac:dyDescent="0.25">
      <c r="A960" s="3">
        <v>23</v>
      </c>
      <c r="B960" s="6">
        <f>+[3]Julio!H21/1000000</f>
        <v>0</v>
      </c>
      <c r="D960" s="8" t="str">
        <f>+[3]Julio!J21</f>
        <v xml:space="preserve"> </v>
      </c>
    </row>
    <row r="961" spans="1:4" x14ac:dyDescent="0.25">
      <c r="A961" s="3">
        <v>26</v>
      </c>
      <c r="B961" s="6">
        <f>+[3]Julio!H22/1000000</f>
        <v>0</v>
      </c>
      <c r="D961" s="8" t="str">
        <f>+[3]Julio!J22</f>
        <v xml:space="preserve"> </v>
      </c>
    </row>
    <row r="962" spans="1:4" x14ac:dyDescent="0.25">
      <c r="A962" s="3">
        <v>27</v>
      </c>
      <c r="B962" s="6">
        <f>+[3]Julio!H23/1000000</f>
        <v>0</v>
      </c>
      <c r="D962" s="8" t="str">
        <f>+[3]Julio!J23</f>
        <v xml:space="preserve"> </v>
      </c>
    </row>
    <row r="963" spans="1:4" x14ac:dyDescent="0.25">
      <c r="A963" s="3">
        <v>28</v>
      </c>
      <c r="B963" s="6">
        <f>+[3]Julio!H24/1000000</f>
        <v>0</v>
      </c>
      <c r="D963" s="8" t="str">
        <f>+[3]Julio!J24</f>
        <v xml:space="preserve"> </v>
      </c>
    </row>
    <row r="964" spans="1:4" x14ac:dyDescent="0.25">
      <c r="A964" s="3">
        <v>29</v>
      </c>
      <c r="B964" s="6">
        <f>+[3]Julio!H25/1000000</f>
        <v>0</v>
      </c>
      <c r="D964" s="8" t="str">
        <f>+[3]Julio!J25</f>
        <v xml:space="preserve"> </v>
      </c>
    </row>
    <row r="965" spans="1:4" x14ac:dyDescent="0.25">
      <c r="A965" s="3">
        <v>30</v>
      </c>
      <c r="B965" s="6">
        <f>+[3]Julio!H26/1000000</f>
        <v>0</v>
      </c>
      <c r="D965" s="8" t="str">
        <f>+[3]Julio!J26</f>
        <v xml:space="preserve"> </v>
      </c>
    </row>
    <row r="967" spans="1:4" x14ac:dyDescent="0.25">
      <c r="A967" s="39" t="s">
        <v>8</v>
      </c>
      <c r="B967" s="36">
        <f>SUM(B968:B988)</f>
        <v>884.2</v>
      </c>
      <c r="C967" s="37"/>
      <c r="D967" s="38">
        <f>IFERROR((SUMPRODUCT(B968:B988,D968:D988)/SUM(B968:B988))/100,"")</f>
        <v>3.950011309658448E-2</v>
      </c>
    </row>
    <row r="968" spans="1:4" x14ac:dyDescent="0.25">
      <c r="A968" s="3">
        <v>2</v>
      </c>
      <c r="B968" s="6">
        <f>+[3]Agosto!H5/1000000</f>
        <v>100</v>
      </c>
      <c r="D968" s="8">
        <f>+[3]Agosto!J5</f>
        <v>4</v>
      </c>
    </row>
    <row r="969" spans="1:4" x14ac:dyDescent="0.25">
      <c r="A969" s="3">
        <v>3</v>
      </c>
      <c r="B969" s="6">
        <f>+[3]Agosto!H6/1000000</f>
        <v>0</v>
      </c>
      <c r="D969" s="8" t="str">
        <f>+[3]Agosto!J6</f>
        <v xml:space="preserve"> </v>
      </c>
    </row>
    <row r="970" spans="1:4" x14ac:dyDescent="0.25">
      <c r="A970" s="3">
        <v>4</v>
      </c>
      <c r="B970" s="6">
        <f>+[3]Agosto!H7/1000000</f>
        <v>0</v>
      </c>
      <c r="D970" s="8" t="str">
        <f>+[3]Agosto!J7</f>
        <v xml:space="preserve"> </v>
      </c>
    </row>
    <row r="971" spans="1:4" x14ac:dyDescent="0.25">
      <c r="A971" s="3">
        <v>5</v>
      </c>
      <c r="B971" s="6">
        <f>+[3]Agosto!H8/1000000</f>
        <v>0</v>
      </c>
      <c r="D971" s="8" t="str">
        <f>+[3]Agosto!J8</f>
        <v xml:space="preserve"> </v>
      </c>
    </row>
    <row r="972" spans="1:4" x14ac:dyDescent="0.25">
      <c r="A972" s="3">
        <v>6</v>
      </c>
      <c r="B972" s="6">
        <f>+[3]Agosto!H9/1000000</f>
        <v>0</v>
      </c>
      <c r="D972" s="8" t="str">
        <f>+[3]Agosto!J9</f>
        <v xml:space="preserve"> </v>
      </c>
    </row>
    <row r="973" spans="1:4" x14ac:dyDescent="0.25">
      <c r="A973" s="3">
        <v>9</v>
      </c>
      <c r="B973" s="6">
        <f>+[3]Agosto!H10/1000000</f>
        <v>0</v>
      </c>
      <c r="D973" s="8" t="str">
        <f>+[3]Agosto!J10</f>
        <v xml:space="preserve"> </v>
      </c>
    </row>
    <row r="974" spans="1:4" x14ac:dyDescent="0.25">
      <c r="A974" s="3">
        <v>10</v>
      </c>
      <c r="B974" s="6">
        <f>+[3]Agosto!H11/1000000</f>
        <v>0</v>
      </c>
      <c r="D974" s="8" t="str">
        <f>+[3]Agosto!J11</f>
        <v xml:space="preserve"> </v>
      </c>
    </row>
    <row r="975" spans="1:4" x14ac:dyDescent="0.25">
      <c r="A975" s="3">
        <v>11</v>
      </c>
      <c r="B975" s="6">
        <f>+[3]Agosto!H12/1000000</f>
        <v>0</v>
      </c>
      <c r="D975" s="8" t="str">
        <f>+[3]Agosto!J12</f>
        <v xml:space="preserve"> </v>
      </c>
    </row>
    <row r="976" spans="1:4" x14ac:dyDescent="0.25">
      <c r="A976" s="3">
        <v>12</v>
      </c>
      <c r="B976" s="6">
        <f>+[3]Agosto!H13/1000000</f>
        <v>600</v>
      </c>
      <c r="D976" s="8">
        <f>+[3]Agosto!J13</f>
        <v>4</v>
      </c>
    </row>
    <row r="977" spans="1:4" x14ac:dyDescent="0.25">
      <c r="A977" s="3">
        <v>13</v>
      </c>
      <c r="B977" s="6">
        <f>+[3]Agosto!H14/1000000</f>
        <v>0</v>
      </c>
      <c r="D977" s="8" t="str">
        <f>+[3]Agosto!J14</f>
        <v xml:space="preserve"> </v>
      </c>
    </row>
    <row r="978" spans="1:4" x14ac:dyDescent="0.25">
      <c r="A978" s="3">
        <v>17</v>
      </c>
      <c r="B978" s="6">
        <f>+[3]Agosto!H15/1000000</f>
        <v>0</v>
      </c>
      <c r="D978" s="8" t="str">
        <f>+[3]Agosto!J15</f>
        <v xml:space="preserve"> </v>
      </c>
    </row>
    <row r="979" spans="1:4" x14ac:dyDescent="0.25">
      <c r="A979" s="3">
        <v>18</v>
      </c>
      <c r="B979" s="6">
        <f>+[3]Agosto!H16/1000000</f>
        <v>0</v>
      </c>
      <c r="D979" s="8" t="str">
        <f>+[3]Agosto!J16</f>
        <v xml:space="preserve"> </v>
      </c>
    </row>
    <row r="980" spans="1:4" x14ac:dyDescent="0.25">
      <c r="A980" s="3">
        <v>19</v>
      </c>
      <c r="B980" s="6">
        <f>+[3]Agosto!H17/1000000</f>
        <v>0</v>
      </c>
      <c r="D980" s="8" t="str">
        <f>+[3]Agosto!J17</f>
        <v xml:space="preserve"> </v>
      </c>
    </row>
    <row r="981" spans="1:4" x14ac:dyDescent="0.25">
      <c r="A981" s="3">
        <v>20</v>
      </c>
      <c r="B981" s="6">
        <f>+[3]Agosto!H18/1000000</f>
        <v>0</v>
      </c>
      <c r="D981" s="8" t="str">
        <f>+[3]Agosto!J18</f>
        <v xml:space="preserve"> </v>
      </c>
    </row>
    <row r="982" spans="1:4" x14ac:dyDescent="0.25">
      <c r="A982" s="3">
        <v>23</v>
      </c>
      <c r="B982" s="6">
        <f>+[3]Agosto!H19/1000000</f>
        <v>0</v>
      </c>
      <c r="D982" s="8" t="str">
        <f>+[3]Agosto!J19</f>
        <v xml:space="preserve"> </v>
      </c>
    </row>
    <row r="983" spans="1:4" x14ac:dyDescent="0.25">
      <c r="A983" s="3">
        <v>24</v>
      </c>
      <c r="B983" s="6">
        <f>+[3]Agosto!H20/1000000</f>
        <v>0</v>
      </c>
      <c r="D983" s="8" t="str">
        <f>+[3]Agosto!J20</f>
        <v xml:space="preserve"> </v>
      </c>
    </row>
    <row r="984" spans="1:4" x14ac:dyDescent="0.25">
      <c r="A984" s="3">
        <v>25</v>
      </c>
      <c r="B984" s="6">
        <f>+[3]Agosto!H21/1000000</f>
        <v>0</v>
      </c>
      <c r="D984" s="8" t="str">
        <f>+[3]Agosto!J21</f>
        <v xml:space="preserve"> </v>
      </c>
    </row>
    <row r="985" spans="1:4" x14ac:dyDescent="0.25">
      <c r="A985" s="3">
        <v>26</v>
      </c>
      <c r="B985" s="6">
        <f>+[3]Agosto!H22/1000000</f>
        <v>140</v>
      </c>
      <c r="D985" s="8">
        <f>+[3]Agosto!J22</f>
        <v>4</v>
      </c>
    </row>
    <row r="986" spans="1:4" x14ac:dyDescent="0.25">
      <c r="A986" s="3">
        <v>27</v>
      </c>
      <c r="B986" s="6">
        <f>+[3]Agosto!H23/1000000</f>
        <v>0</v>
      </c>
      <c r="D986" s="8" t="str">
        <f>+[3]Agosto!J23</f>
        <v xml:space="preserve"> </v>
      </c>
    </row>
    <row r="987" spans="1:4" x14ac:dyDescent="0.25">
      <c r="A987" s="3">
        <v>30</v>
      </c>
      <c r="B987" s="6">
        <f>+[3]Agosto!H24/1000000</f>
        <v>44.2</v>
      </c>
      <c r="D987" s="8">
        <f>+[3]Agosto!J24</f>
        <v>3</v>
      </c>
    </row>
    <row r="988" spans="1:4" x14ac:dyDescent="0.25">
      <c r="A988" s="3">
        <v>31</v>
      </c>
      <c r="B988" s="6">
        <f>+[3]Agosto!H25/1000000</f>
        <v>0</v>
      </c>
      <c r="D988" s="8" t="str">
        <f>+[3]Agosto!J25</f>
        <v xml:space="preserve"> </v>
      </c>
    </row>
    <row r="990" spans="1:4" x14ac:dyDescent="0.25">
      <c r="A990" s="39" t="s">
        <v>9</v>
      </c>
      <c r="B990" s="36">
        <f>SUM(B991:B1011)</f>
        <v>330</v>
      </c>
      <c r="C990" s="37"/>
      <c r="D990" s="38">
        <f>IFERROR((SUMPRODUCT(B991:B1011,D991:D1011)/SUM(B991:B1011))/100,"")</f>
        <v>3.9090909090909093E-2</v>
      </c>
    </row>
    <row r="991" spans="1:4" x14ac:dyDescent="0.25">
      <c r="A991" s="3">
        <v>1</v>
      </c>
      <c r="B991" s="6">
        <f>+[3]Septiembre!H5/1000000</f>
        <v>80</v>
      </c>
      <c r="D991" s="8">
        <f>+[3]Septiembre!J5</f>
        <v>3</v>
      </c>
    </row>
    <row r="992" spans="1:4" x14ac:dyDescent="0.25">
      <c r="A992" s="3">
        <v>2</v>
      </c>
      <c r="B992" s="6">
        <f>+[3]Septiembre!H6/1000000</f>
        <v>50</v>
      </c>
      <c r="D992" s="8">
        <f>+[3]Septiembre!J6</f>
        <v>3</v>
      </c>
    </row>
    <row r="993" spans="1:4" x14ac:dyDescent="0.25">
      <c r="A993" s="3">
        <v>3</v>
      </c>
      <c r="B993" s="6">
        <f>+[3]Septiembre!H7/1000000</f>
        <v>0</v>
      </c>
      <c r="D993" s="8" t="str">
        <f>+[3]Septiembre!J7</f>
        <v xml:space="preserve"> </v>
      </c>
    </row>
    <row r="994" spans="1:4" x14ac:dyDescent="0.25">
      <c r="A994" s="3">
        <v>6</v>
      </c>
      <c r="B994" s="6">
        <f>+[3]Septiembre!H8/1000000</f>
        <v>0</v>
      </c>
      <c r="D994" s="8" t="str">
        <f>+[3]Septiembre!J8</f>
        <v xml:space="preserve"> </v>
      </c>
    </row>
    <row r="995" spans="1:4" x14ac:dyDescent="0.25">
      <c r="A995" s="3">
        <v>7</v>
      </c>
      <c r="B995" s="6">
        <f>+[3]Septiembre!H9/1000000</f>
        <v>0</v>
      </c>
      <c r="D995" s="8" t="str">
        <f>+[3]Septiembre!J9</f>
        <v xml:space="preserve"> </v>
      </c>
    </row>
    <row r="996" spans="1:4" x14ac:dyDescent="0.25">
      <c r="A996" s="3">
        <v>8</v>
      </c>
      <c r="B996" s="6">
        <f>+[3]Septiembre!H10/1000000</f>
        <v>0</v>
      </c>
      <c r="D996" s="8" t="str">
        <f>+[3]Septiembre!J10</f>
        <v xml:space="preserve"> </v>
      </c>
    </row>
    <row r="997" spans="1:4" x14ac:dyDescent="0.25">
      <c r="A997" s="3">
        <v>9</v>
      </c>
      <c r="B997" s="6">
        <f>+[3]Septiembre!H11/1000000</f>
        <v>0</v>
      </c>
      <c r="D997" s="8" t="str">
        <f>+[3]Septiembre!J11</f>
        <v xml:space="preserve"> </v>
      </c>
    </row>
    <row r="998" spans="1:4" x14ac:dyDescent="0.25">
      <c r="A998" s="3">
        <v>10</v>
      </c>
      <c r="B998" s="6">
        <f>+[3]Septiembre!H12/1000000</f>
        <v>0</v>
      </c>
      <c r="D998" s="8" t="str">
        <f>+[3]Septiembre!J12</f>
        <v xml:space="preserve"> </v>
      </c>
    </row>
    <row r="999" spans="1:4" x14ac:dyDescent="0.25">
      <c r="A999" s="3">
        <v>13</v>
      </c>
      <c r="B999" s="6">
        <f>+[3]Septiembre!H13/1000000</f>
        <v>0</v>
      </c>
      <c r="D999" s="8" t="str">
        <f>+[3]Septiembre!J13</f>
        <v xml:space="preserve"> </v>
      </c>
    </row>
    <row r="1000" spans="1:4" x14ac:dyDescent="0.25">
      <c r="A1000" s="3">
        <v>14</v>
      </c>
      <c r="B1000" s="6">
        <f>+[3]Septiembre!H14/1000000</f>
        <v>0</v>
      </c>
      <c r="D1000" s="8" t="str">
        <f>+[3]Septiembre!J14</f>
        <v xml:space="preserve"> </v>
      </c>
    </row>
    <row r="1001" spans="1:4" x14ac:dyDescent="0.25">
      <c r="A1001" s="3">
        <v>15</v>
      </c>
      <c r="B1001" s="6">
        <f>+[3]Septiembre!H15/1000000</f>
        <v>0</v>
      </c>
      <c r="D1001" s="8" t="str">
        <f>+[3]Septiembre!J15</f>
        <v xml:space="preserve"> </v>
      </c>
    </row>
    <row r="1002" spans="1:4" x14ac:dyDescent="0.25">
      <c r="A1002" s="3">
        <v>16</v>
      </c>
      <c r="B1002" s="6">
        <f>+[3]Septiembre!H16/1000000</f>
        <v>0</v>
      </c>
      <c r="D1002" s="8" t="str">
        <f>+[3]Septiembre!J16</f>
        <v xml:space="preserve"> </v>
      </c>
    </row>
    <row r="1003" spans="1:4" x14ac:dyDescent="0.25">
      <c r="A1003" s="3">
        <v>17</v>
      </c>
      <c r="B1003" s="6">
        <f>+[3]Septiembre!H17/1000000</f>
        <v>0</v>
      </c>
      <c r="D1003" s="8" t="str">
        <f>+[3]Septiembre!J17</f>
        <v xml:space="preserve"> </v>
      </c>
    </row>
    <row r="1004" spans="1:4" x14ac:dyDescent="0.25">
      <c r="A1004" s="3">
        <v>20</v>
      </c>
      <c r="B1004" s="6">
        <f>+[3]Septiembre!H18/1000000</f>
        <v>0</v>
      </c>
      <c r="D1004" s="8" t="str">
        <f>+[3]Septiembre!J18</f>
        <v xml:space="preserve"> </v>
      </c>
    </row>
    <row r="1005" spans="1:4" x14ac:dyDescent="0.25">
      <c r="A1005" s="3">
        <v>21</v>
      </c>
      <c r="B1005" s="6">
        <f>+[3]Septiembre!H19/1000000</f>
        <v>0</v>
      </c>
      <c r="D1005" s="8" t="str">
        <f>+[3]Septiembre!J19</f>
        <v xml:space="preserve"> </v>
      </c>
    </row>
    <row r="1006" spans="1:4" x14ac:dyDescent="0.25">
      <c r="A1006" s="3">
        <v>22</v>
      </c>
      <c r="B1006" s="6">
        <f>+[3]Septiembre!H20/1000000</f>
        <v>0</v>
      </c>
      <c r="D1006" s="8" t="str">
        <f>+[3]Septiembre!J20</f>
        <v xml:space="preserve"> </v>
      </c>
    </row>
    <row r="1007" spans="1:4" x14ac:dyDescent="0.25">
      <c r="A1007" s="3">
        <v>23</v>
      </c>
      <c r="B1007" s="6">
        <f>+[3]Septiembre!H21/1000000</f>
        <v>200</v>
      </c>
      <c r="D1007" s="8">
        <f>+[3]Septiembre!J21</f>
        <v>4.5</v>
      </c>
    </row>
    <row r="1008" spans="1:4" x14ac:dyDescent="0.25">
      <c r="A1008" s="3">
        <v>27</v>
      </c>
      <c r="B1008" s="6">
        <f>+[3]Septiembre!H22/1000000</f>
        <v>0</v>
      </c>
      <c r="D1008" s="8" t="str">
        <f>+[3]Septiembre!J22</f>
        <v xml:space="preserve"> </v>
      </c>
    </row>
    <row r="1009" spans="1:4" x14ac:dyDescent="0.25">
      <c r="A1009" s="3">
        <v>28</v>
      </c>
      <c r="B1009" s="6">
        <f>+[3]Septiembre!H23/1000000</f>
        <v>0</v>
      </c>
      <c r="D1009" s="8" t="str">
        <f>+[3]Septiembre!J23</f>
        <v xml:space="preserve"> </v>
      </c>
    </row>
    <row r="1010" spans="1:4" x14ac:dyDescent="0.25">
      <c r="A1010" s="3">
        <v>29</v>
      </c>
      <c r="B1010" s="6">
        <f>+[3]Septiembre!H24/1000000</f>
        <v>0</v>
      </c>
      <c r="D1010" s="8" t="str">
        <f>+[3]Septiembre!J24</f>
        <v xml:space="preserve"> </v>
      </c>
    </row>
    <row r="1011" spans="1:4" x14ac:dyDescent="0.25">
      <c r="A1011" s="3">
        <v>30</v>
      </c>
      <c r="B1011" s="6">
        <f>+[3]Septiembre!H25/1000000</f>
        <v>0</v>
      </c>
      <c r="D1011" s="8" t="str">
        <f>+[3]Septiembre!J25</f>
        <v xml:space="preserve"> </v>
      </c>
    </row>
    <row r="1013" spans="1:4" x14ac:dyDescent="0.25">
      <c r="A1013" s="39" t="s">
        <v>10</v>
      </c>
      <c r="B1013" s="36">
        <f>SUM(B1014:B1034)</f>
        <v>0</v>
      </c>
      <c r="C1013" s="37"/>
      <c r="D1013" s="38" t="str">
        <f>IFERROR((SUMPRODUCT(B1014:B1034,D1014:D1034)/SUM(B1014:B1034))/100,"")</f>
        <v/>
      </c>
    </row>
    <row r="1014" spans="1:4" x14ac:dyDescent="0.25">
      <c r="A1014" s="3">
        <v>1</v>
      </c>
      <c r="B1014" s="6">
        <f>+[3]Octubre!H5/1000000</f>
        <v>0</v>
      </c>
      <c r="D1014" s="8" t="str">
        <f>+[3]Octubre!J5</f>
        <v xml:space="preserve"> </v>
      </c>
    </row>
    <row r="1015" spans="1:4" x14ac:dyDescent="0.25">
      <c r="A1015" s="3">
        <v>4</v>
      </c>
      <c r="B1015" s="6">
        <f>+[3]Octubre!H6/1000000</f>
        <v>0</v>
      </c>
      <c r="D1015" s="8" t="str">
        <f>+[3]Octubre!J6</f>
        <v xml:space="preserve"> </v>
      </c>
    </row>
    <row r="1016" spans="1:4" x14ac:dyDescent="0.25">
      <c r="A1016" s="3">
        <v>5</v>
      </c>
      <c r="B1016" s="6">
        <f>+[3]Octubre!H7/1000000</f>
        <v>0</v>
      </c>
      <c r="D1016" s="8" t="str">
        <f>+[3]Octubre!J7</f>
        <v xml:space="preserve"> </v>
      </c>
    </row>
    <row r="1017" spans="1:4" x14ac:dyDescent="0.25">
      <c r="A1017" s="3">
        <v>6</v>
      </c>
      <c r="B1017" s="6">
        <f>+[3]Octubre!H8/1000000</f>
        <v>0</v>
      </c>
      <c r="D1017" s="8" t="str">
        <f>+[3]Octubre!J8</f>
        <v xml:space="preserve"> </v>
      </c>
    </row>
    <row r="1018" spans="1:4" x14ac:dyDescent="0.25">
      <c r="A1018" s="3">
        <v>7</v>
      </c>
      <c r="B1018" s="6">
        <f>+[3]Octubre!H9/1000000</f>
        <v>0</v>
      </c>
      <c r="D1018" s="8" t="str">
        <f>+[3]Octubre!J9</f>
        <v xml:space="preserve"> </v>
      </c>
    </row>
    <row r="1019" spans="1:4" x14ac:dyDescent="0.25">
      <c r="A1019" s="3">
        <v>8</v>
      </c>
      <c r="B1019" s="6">
        <f>+[3]Octubre!H10/1000000</f>
        <v>0</v>
      </c>
      <c r="D1019" s="8" t="str">
        <f>+[3]Octubre!J10</f>
        <v xml:space="preserve"> </v>
      </c>
    </row>
    <row r="1020" spans="1:4" x14ac:dyDescent="0.25">
      <c r="A1020" s="3">
        <v>11</v>
      </c>
      <c r="B1020" s="6">
        <f>+[3]Octubre!H11/1000000</f>
        <v>0</v>
      </c>
      <c r="D1020" s="8" t="str">
        <f>+[3]Octubre!J11</f>
        <v xml:space="preserve"> </v>
      </c>
    </row>
    <row r="1021" spans="1:4" ht="15" customHeight="1" x14ac:dyDescent="0.25">
      <c r="A1021" s="3">
        <v>12</v>
      </c>
      <c r="B1021" s="6">
        <f>+[3]Octubre!H12/1000000</f>
        <v>0</v>
      </c>
      <c r="D1021" s="8" t="str">
        <f>+[3]Octubre!J12</f>
        <v xml:space="preserve"> </v>
      </c>
    </row>
    <row r="1022" spans="1:4" ht="15" customHeight="1" x14ac:dyDescent="0.25">
      <c r="A1022" s="3">
        <v>13</v>
      </c>
      <c r="B1022" s="6">
        <f>+[3]Octubre!H13/1000000</f>
        <v>0</v>
      </c>
      <c r="D1022" s="8" t="str">
        <f>+[3]Octubre!J13</f>
        <v xml:space="preserve"> </v>
      </c>
    </row>
    <row r="1023" spans="1:4" ht="15" customHeight="1" x14ac:dyDescent="0.25">
      <c r="A1023" s="3">
        <v>14</v>
      </c>
      <c r="B1023" s="6">
        <f>+[3]Octubre!H14/1000000</f>
        <v>0</v>
      </c>
      <c r="D1023" s="8" t="str">
        <f>+[3]Octubre!J14</f>
        <v xml:space="preserve"> </v>
      </c>
    </row>
    <row r="1024" spans="1:4" ht="15" customHeight="1" x14ac:dyDescent="0.25">
      <c r="A1024" s="3">
        <v>15</v>
      </c>
      <c r="B1024" s="6">
        <f>+[3]Octubre!H15/1000000</f>
        <v>0</v>
      </c>
      <c r="D1024" s="8" t="str">
        <f>+[3]Octubre!J15</f>
        <v xml:space="preserve"> </v>
      </c>
    </row>
    <row r="1025" spans="1:4" ht="15" customHeight="1" x14ac:dyDescent="0.25">
      <c r="A1025" s="3">
        <v>18</v>
      </c>
      <c r="B1025" s="6">
        <f>+[3]Octubre!H16/1000000</f>
        <v>0</v>
      </c>
      <c r="D1025" s="8" t="str">
        <f>+[3]Octubre!J16</f>
        <v xml:space="preserve"> </v>
      </c>
    </row>
    <row r="1026" spans="1:4" ht="15" customHeight="1" x14ac:dyDescent="0.25">
      <c r="A1026" s="3">
        <v>19</v>
      </c>
      <c r="B1026" s="6">
        <f>+[3]Octubre!H17/1000000</f>
        <v>0</v>
      </c>
      <c r="D1026" s="8" t="str">
        <f>+[3]Octubre!J17</f>
        <v xml:space="preserve"> </v>
      </c>
    </row>
    <row r="1027" spans="1:4" ht="15" customHeight="1" x14ac:dyDescent="0.25">
      <c r="A1027" s="3">
        <v>20</v>
      </c>
      <c r="B1027" s="6">
        <f>+[3]Octubre!H18/1000000</f>
        <v>0</v>
      </c>
      <c r="D1027" s="8" t="str">
        <f>+[3]Octubre!J18</f>
        <v xml:space="preserve"> </v>
      </c>
    </row>
    <row r="1028" spans="1:4" ht="15" customHeight="1" x14ac:dyDescent="0.25">
      <c r="A1028" s="3">
        <v>21</v>
      </c>
      <c r="B1028" s="6">
        <f>+[3]Octubre!H19/1000000</f>
        <v>0</v>
      </c>
      <c r="D1028" s="8" t="str">
        <f>+[3]Octubre!J19</f>
        <v xml:space="preserve"> </v>
      </c>
    </row>
    <row r="1029" spans="1:4" ht="15" customHeight="1" x14ac:dyDescent="0.25">
      <c r="A1029" s="3">
        <v>22</v>
      </c>
      <c r="B1029" s="6">
        <f>+[3]Octubre!H20/1000000</f>
        <v>0</v>
      </c>
      <c r="D1029" s="8" t="str">
        <f>+[3]Octubre!J20</f>
        <v xml:space="preserve"> </v>
      </c>
    </row>
    <row r="1030" spans="1:4" ht="15" customHeight="1" x14ac:dyDescent="0.25">
      <c r="A1030" s="3">
        <v>25</v>
      </c>
      <c r="B1030" s="6">
        <f>+[3]Octubre!H21/1000000</f>
        <v>0</v>
      </c>
      <c r="D1030" s="8" t="str">
        <f>+[3]Octubre!J21</f>
        <v xml:space="preserve"> </v>
      </c>
    </row>
    <row r="1031" spans="1:4" ht="15" customHeight="1" x14ac:dyDescent="0.25">
      <c r="A1031" s="3">
        <v>26</v>
      </c>
      <c r="B1031" s="6">
        <f>+[3]Octubre!H22/1000000</f>
        <v>0</v>
      </c>
      <c r="D1031" s="8" t="str">
        <f>+[3]Octubre!J22</f>
        <v xml:space="preserve"> </v>
      </c>
    </row>
    <row r="1032" spans="1:4" ht="15" customHeight="1" x14ac:dyDescent="0.25">
      <c r="A1032" s="3">
        <v>27</v>
      </c>
      <c r="B1032" s="6">
        <f>+[3]Octubre!H23/1000000</f>
        <v>0</v>
      </c>
      <c r="D1032" s="8" t="str">
        <f>+[3]Octubre!J23</f>
        <v xml:space="preserve"> </v>
      </c>
    </row>
    <row r="1033" spans="1:4" x14ac:dyDescent="0.25">
      <c r="A1033" s="3">
        <v>28</v>
      </c>
      <c r="B1033" s="6">
        <f>+[3]Octubre!H24/1000000</f>
        <v>0</v>
      </c>
      <c r="D1033" s="8" t="str">
        <f>+[3]Octubre!J24</f>
        <v xml:space="preserve"> </v>
      </c>
    </row>
    <row r="1034" spans="1:4" x14ac:dyDescent="0.25">
      <c r="A1034" s="3">
        <v>29</v>
      </c>
      <c r="B1034" s="6">
        <f>+[3]Octubre!H25/1000000</f>
        <v>0</v>
      </c>
      <c r="D1034" s="8" t="str">
        <f>+[3]Octubre!J25</f>
        <v xml:space="preserve"> </v>
      </c>
    </row>
    <row r="1036" spans="1:4" x14ac:dyDescent="0.25">
      <c r="A1036" s="39" t="s">
        <v>11</v>
      </c>
      <c r="B1036" s="36">
        <f>SUM(B1037:B1057)</f>
        <v>900</v>
      </c>
      <c r="C1036" s="37"/>
      <c r="D1036" s="38">
        <f>IFERROR((SUMPRODUCT(B1037:B1057,D1037:D1057)/SUM(B1037:B1057))/100,"")</f>
        <v>3.3111111111111112E-2</v>
      </c>
    </row>
    <row r="1037" spans="1:4" x14ac:dyDescent="0.25">
      <c r="A1037" s="3">
        <v>1</v>
      </c>
      <c r="B1037" s="6">
        <f>+[3]Noviembre!H5/1000000</f>
        <v>0</v>
      </c>
      <c r="D1037" s="8" t="str">
        <f>+[3]Noviembre!J5</f>
        <v xml:space="preserve"> </v>
      </c>
    </row>
    <row r="1038" spans="1:4" x14ac:dyDescent="0.25">
      <c r="A1038" s="3">
        <v>2</v>
      </c>
      <c r="B1038" s="6">
        <f>+[3]Noviembre!H6/1000000</f>
        <v>0</v>
      </c>
      <c r="D1038" s="8" t="str">
        <f>+[3]Noviembre!J6</f>
        <v xml:space="preserve"> </v>
      </c>
    </row>
    <row r="1039" spans="1:4" x14ac:dyDescent="0.25">
      <c r="A1039" s="3">
        <v>3</v>
      </c>
      <c r="B1039" s="6">
        <f>+[3]Noviembre!H7/1000000</f>
        <v>0</v>
      </c>
      <c r="D1039" s="8" t="str">
        <f>+[3]Noviembre!J7</f>
        <v xml:space="preserve"> </v>
      </c>
    </row>
    <row r="1040" spans="1:4" x14ac:dyDescent="0.25">
      <c r="A1040" s="3">
        <v>4</v>
      </c>
      <c r="B1040" s="6">
        <f>+[3]Noviembre!H8/1000000</f>
        <v>0</v>
      </c>
      <c r="D1040" s="8" t="str">
        <f>+[3]Noviembre!J8</f>
        <v xml:space="preserve"> </v>
      </c>
    </row>
    <row r="1041" spans="1:4" x14ac:dyDescent="0.25">
      <c r="A1041" s="3">
        <v>5</v>
      </c>
      <c r="B1041" s="6">
        <f>+[3]Noviembre!H9/1000000</f>
        <v>0</v>
      </c>
      <c r="D1041" s="8" t="str">
        <f>+[3]Noviembre!J9</f>
        <v xml:space="preserve"> </v>
      </c>
    </row>
    <row r="1042" spans="1:4" x14ac:dyDescent="0.25">
      <c r="A1042" s="3">
        <v>8</v>
      </c>
      <c r="B1042" s="6">
        <f>+[3]Noviembre!H10/1000000</f>
        <v>150</v>
      </c>
      <c r="D1042" s="8">
        <f>+[3]Noviembre!J10</f>
        <v>3</v>
      </c>
    </row>
    <row r="1043" spans="1:4" x14ac:dyDescent="0.25">
      <c r="A1043" s="3">
        <v>9</v>
      </c>
      <c r="B1043" s="6">
        <f>+[3]Noviembre!H11/1000000</f>
        <v>0</v>
      </c>
      <c r="D1043" s="8" t="str">
        <f>+[3]Noviembre!J11</f>
        <v xml:space="preserve"> </v>
      </c>
    </row>
    <row r="1044" spans="1:4" x14ac:dyDescent="0.25">
      <c r="A1044" s="3">
        <v>10</v>
      </c>
      <c r="B1044" s="6">
        <f>+[3]Noviembre!H12/1000000</f>
        <v>0</v>
      </c>
      <c r="D1044" s="8" t="str">
        <f>+[3]Noviembre!J12</f>
        <v xml:space="preserve"> </v>
      </c>
    </row>
    <row r="1045" spans="1:4" x14ac:dyDescent="0.25">
      <c r="A1045" s="3">
        <v>11</v>
      </c>
      <c r="B1045" s="6">
        <f>+[3]Noviembre!H13/1000000</f>
        <v>0</v>
      </c>
      <c r="D1045" s="8" t="str">
        <f>+[3]Noviembre!J13</f>
        <v xml:space="preserve"> </v>
      </c>
    </row>
    <row r="1046" spans="1:4" x14ac:dyDescent="0.25">
      <c r="A1046" s="3">
        <v>12</v>
      </c>
      <c r="B1046" s="6">
        <f>+[3]Noviembre!H14/1000000</f>
        <v>0</v>
      </c>
      <c r="D1046" s="8" t="str">
        <f>+[3]Noviembre!J14</f>
        <v xml:space="preserve"> </v>
      </c>
    </row>
    <row r="1047" spans="1:4" x14ac:dyDescent="0.25">
      <c r="A1047" s="3">
        <v>15</v>
      </c>
      <c r="B1047" s="6">
        <f>+[3]Noviembre!H15/1000000</f>
        <v>250</v>
      </c>
      <c r="D1047" s="8">
        <f>+[3]Noviembre!J15</f>
        <v>3.6</v>
      </c>
    </row>
    <row r="1048" spans="1:4" x14ac:dyDescent="0.25">
      <c r="A1048" s="3">
        <v>16</v>
      </c>
      <c r="B1048" s="6">
        <f>+[3]Noviembre!H16/1000000</f>
        <v>100</v>
      </c>
      <c r="D1048" s="8">
        <f>+[3]Noviembre!J16</f>
        <v>3.75</v>
      </c>
    </row>
    <row r="1049" spans="1:4" x14ac:dyDescent="0.25">
      <c r="A1049" s="3">
        <v>17</v>
      </c>
      <c r="B1049" s="6">
        <f>+[3]Noviembre!H17/1000000</f>
        <v>0</v>
      </c>
      <c r="D1049" s="8" t="str">
        <f>+[3]Noviembre!J17</f>
        <v xml:space="preserve"> </v>
      </c>
    </row>
    <row r="1050" spans="1:4" x14ac:dyDescent="0.25">
      <c r="A1050" s="3">
        <v>18</v>
      </c>
      <c r="B1050" s="6">
        <f>+[3]Noviembre!H18/1000000</f>
        <v>0</v>
      </c>
      <c r="D1050" s="8" t="str">
        <f>+[3]Noviembre!J18</f>
        <v xml:space="preserve"> </v>
      </c>
    </row>
    <row r="1051" spans="1:4" x14ac:dyDescent="0.25">
      <c r="A1051" s="3">
        <v>19</v>
      </c>
      <c r="B1051" s="6">
        <f>+[3]Noviembre!H19/1000000</f>
        <v>0</v>
      </c>
      <c r="D1051" s="8" t="str">
        <f>+[3]Noviembre!J19</f>
        <v xml:space="preserve"> </v>
      </c>
    </row>
    <row r="1052" spans="1:4" x14ac:dyDescent="0.25">
      <c r="A1052" s="3">
        <v>22</v>
      </c>
      <c r="B1052" s="6">
        <f>+[3]Noviembre!H20/1000000</f>
        <v>0</v>
      </c>
      <c r="D1052" s="8" t="str">
        <f>+[3]Noviembre!J20</f>
        <v xml:space="preserve"> </v>
      </c>
    </row>
    <row r="1053" spans="1:4" x14ac:dyDescent="0.25">
      <c r="A1053" s="3">
        <v>23</v>
      </c>
      <c r="B1053" s="6">
        <f>+[3]Noviembre!H21/1000000</f>
        <v>300</v>
      </c>
      <c r="D1053" s="8">
        <f>+[3]Noviembre!J21</f>
        <v>3.15</v>
      </c>
    </row>
    <row r="1054" spans="1:4" x14ac:dyDescent="0.25">
      <c r="A1054" s="3">
        <v>24</v>
      </c>
      <c r="B1054" s="6">
        <f>+[3]Noviembre!H22/1000000</f>
        <v>0</v>
      </c>
      <c r="D1054" s="8" t="str">
        <f>+[3]Noviembre!J22</f>
        <v xml:space="preserve"> </v>
      </c>
    </row>
    <row r="1055" spans="1:4" x14ac:dyDescent="0.25">
      <c r="A1055" s="3">
        <v>25</v>
      </c>
      <c r="B1055" s="6">
        <f>+[3]Noviembre!H23/1000000</f>
        <v>0</v>
      </c>
      <c r="D1055" s="8" t="str">
        <f>+[3]Noviembre!J23</f>
        <v xml:space="preserve"> </v>
      </c>
    </row>
    <row r="1056" spans="1:4" x14ac:dyDescent="0.25">
      <c r="A1056" s="3">
        <v>26</v>
      </c>
      <c r="B1056" s="6">
        <f>+[3]Noviembre!H24/1000000</f>
        <v>0</v>
      </c>
      <c r="D1056" s="8" t="str">
        <f>+[3]Noviembre!J24</f>
        <v xml:space="preserve"> </v>
      </c>
    </row>
    <row r="1057" spans="1:4" x14ac:dyDescent="0.25">
      <c r="A1057" s="3">
        <v>29</v>
      </c>
      <c r="B1057" s="6">
        <f>+[3]Noviembre!H25/1000000</f>
        <v>100</v>
      </c>
      <c r="D1057" s="8">
        <f>+[3]Noviembre!J25</f>
        <v>3.1</v>
      </c>
    </row>
    <row r="1058" spans="1:4" x14ac:dyDescent="0.25">
      <c r="A1058" s="3">
        <v>30</v>
      </c>
      <c r="B1058" s="6">
        <f>+[3]Noviembre!H26/1000000</f>
        <v>30.093307500000002</v>
      </c>
      <c r="D1058" s="8">
        <f>+[3]Noviembre!J26</f>
        <v>3.9</v>
      </c>
    </row>
    <row r="1060" spans="1:4" x14ac:dyDescent="0.25">
      <c r="A1060" s="39" t="s">
        <v>12</v>
      </c>
      <c r="B1060" s="36">
        <f>SUM(B1061:B1081)</f>
        <v>2736.2</v>
      </c>
      <c r="C1060" s="37"/>
      <c r="D1060" s="38">
        <f>IFERROR((SUMPRODUCT(B1061:B1081,D1061:D1081)/SUM(B1061:B1081))/100,"")</f>
        <v>3.4004678020612536E-2</v>
      </c>
    </row>
    <row r="1061" spans="1:4" x14ac:dyDescent="0.25">
      <c r="A1061" s="3">
        <v>1</v>
      </c>
      <c r="B1061" s="6">
        <f>+[3]Diciembre!H5/1000000</f>
        <v>100</v>
      </c>
      <c r="D1061" s="8">
        <f>+[3]Diciembre!J5</f>
        <v>3.1</v>
      </c>
    </row>
    <row r="1062" spans="1:4" x14ac:dyDescent="0.25">
      <c r="A1062" s="3">
        <v>2</v>
      </c>
      <c r="B1062" s="6">
        <f>+[3]Diciembre!H6/1000000</f>
        <v>70</v>
      </c>
      <c r="D1062" s="8">
        <f>+[3]Diciembre!J6</f>
        <v>3.1</v>
      </c>
    </row>
    <row r="1063" spans="1:4" x14ac:dyDescent="0.25">
      <c r="A1063" s="3">
        <v>3</v>
      </c>
      <c r="B1063" s="6">
        <f>+[3]Diciembre!H7/1000000</f>
        <v>0</v>
      </c>
      <c r="D1063" s="8" t="str">
        <f>+[3]Diciembre!J7</f>
        <v xml:space="preserve"> </v>
      </c>
    </row>
    <row r="1064" spans="1:4" x14ac:dyDescent="0.25">
      <c r="A1064" s="3">
        <v>6</v>
      </c>
      <c r="B1064" s="6">
        <f>+[3]Diciembre!H8/1000000</f>
        <v>95.5</v>
      </c>
      <c r="D1064" s="8">
        <f>+[3]Diciembre!J8</f>
        <v>3.1</v>
      </c>
    </row>
    <row r="1065" spans="1:4" x14ac:dyDescent="0.25">
      <c r="A1065" s="3">
        <v>7</v>
      </c>
      <c r="B1065" s="6">
        <f>+[3]Diciembre!H9/1000000</f>
        <v>100</v>
      </c>
      <c r="D1065" s="8">
        <f>+[3]Diciembre!J9</f>
        <v>3.1</v>
      </c>
    </row>
    <row r="1066" spans="1:4" x14ac:dyDescent="0.25">
      <c r="A1066" s="3">
        <v>8</v>
      </c>
      <c r="B1066" s="6">
        <f>+[3]Diciembre!H10/1000000</f>
        <v>0</v>
      </c>
      <c r="D1066" s="8" t="str">
        <f>+[3]Diciembre!J10</f>
        <v xml:space="preserve"> </v>
      </c>
    </row>
    <row r="1067" spans="1:4" x14ac:dyDescent="0.25">
      <c r="A1067" s="3">
        <v>9</v>
      </c>
      <c r="B1067" s="6">
        <f>+[3]Diciembre!H11/1000000</f>
        <v>80</v>
      </c>
      <c r="D1067" s="8">
        <f>+[3]Diciembre!J11</f>
        <v>3.15</v>
      </c>
    </row>
    <row r="1068" spans="1:4" x14ac:dyDescent="0.25">
      <c r="A1068" s="3">
        <v>10</v>
      </c>
      <c r="B1068" s="6">
        <f>+[3]Diciembre!H12/1000000</f>
        <v>0</v>
      </c>
      <c r="D1068" s="8" t="str">
        <f>+[3]Diciembre!J12</f>
        <v xml:space="preserve"> </v>
      </c>
    </row>
    <row r="1069" spans="1:4" x14ac:dyDescent="0.25">
      <c r="A1069" s="3">
        <v>13</v>
      </c>
      <c r="B1069" s="6">
        <f>+[3]Diciembre!H13/1000000</f>
        <v>300</v>
      </c>
      <c r="D1069" s="8">
        <f>+[3]Diciembre!J13</f>
        <v>3.6</v>
      </c>
    </row>
    <row r="1070" spans="1:4" x14ac:dyDescent="0.25">
      <c r="A1070" s="3">
        <v>14</v>
      </c>
      <c r="B1070" s="6">
        <f>+[3]Diciembre!H14/1000000</f>
        <v>75</v>
      </c>
      <c r="D1070" s="8">
        <f>+[3]Diciembre!J14</f>
        <v>3.3</v>
      </c>
    </row>
    <row r="1071" spans="1:4" x14ac:dyDescent="0.25">
      <c r="A1071" s="3">
        <v>15</v>
      </c>
      <c r="B1071" s="6">
        <f>+[3]Diciembre!H15/1000000</f>
        <v>100</v>
      </c>
      <c r="D1071" s="8">
        <f>+[3]Diciembre!J15</f>
        <v>3.3</v>
      </c>
    </row>
    <row r="1072" spans="1:4" x14ac:dyDescent="0.25">
      <c r="A1072" s="3">
        <v>16</v>
      </c>
      <c r="B1072" s="6">
        <f>+[3]Diciembre!H16/1000000</f>
        <v>0</v>
      </c>
      <c r="D1072" s="8" t="str">
        <f>+[3]Diciembre!J16</f>
        <v xml:space="preserve"> </v>
      </c>
    </row>
    <row r="1073" spans="1:4" x14ac:dyDescent="0.25">
      <c r="A1073" s="3">
        <v>17</v>
      </c>
      <c r="B1073" s="6">
        <f>+[3]Diciembre!H17/1000000</f>
        <v>0</v>
      </c>
      <c r="D1073" s="8" t="str">
        <f>+[3]Diciembre!J17</f>
        <v xml:space="preserve"> </v>
      </c>
    </row>
    <row r="1074" spans="1:4" x14ac:dyDescent="0.25">
      <c r="A1074" s="3">
        <v>20</v>
      </c>
      <c r="B1074" s="6">
        <f>+[3]Diciembre!H18/1000000</f>
        <v>53.5</v>
      </c>
      <c r="D1074" s="8">
        <f>+[3]Diciembre!J18</f>
        <v>3.3</v>
      </c>
    </row>
    <row r="1075" spans="1:4" x14ac:dyDescent="0.25">
      <c r="A1075" s="3">
        <v>21</v>
      </c>
      <c r="B1075" s="6">
        <f>+[3]Diciembre!H19/1000000</f>
        <v>600</v>
      </c>
      <c r="D1075" s="8">
        <f>+[3]Diciembre!J19</f>
        <v>3.75</v>
      </c>
    </row>
    <row r="1076" spans="1:4" x14ac:dyDescent="0.25">
      <c r="A1076" s="3">
        <v>22</v>
      </c>
      <c r="B1076" s="6">
        <f>+[3]Diciembre!H20/1000000</f>
        <v>62.2</v>
      </c>
      <c r="D1076" s="8">
        <f>+[3]Diciembre!J20</f>
        <v>3.3</v>
      </c>
    </row>
    <row r="1077" spans="1:4" x14ac:dyDescent="0.25">
      <c r="A1077" s="3">
        <v>23</v>
      </c>
      <c r="B1077" s="6">
        <f>+[3]Diciembre!H21/1000000</f>
        <v>0</v>
      </c>
      <c r="D1077" s="8" t="str">
        <f>+[3]Diciembre!J21</f>
        <v xml:space="preserve"> </v>
      </c>
    </row>
    <row r="1078" spans="1:4" x14ac:dyDescent="0.25">
      <c r="A1078" s="3">
        <v>24</v>
      </c>
      <c r="B1078" s="6">
        <f>+[3]Diciembre!H22/1000000</f>
        <v>0</v>
      </c>
      <c r="D1078" s="8" t="str">
        <f>+[3]Diciembre!J22</f>
        <v xml:space="preserve"> </v>
      </c>
    </row>
    <row r="1079" spans="1:4" x14ac:dyDescent="0.25">
      <c r="A1079" s="3">
        <v>27</v>
      </c>
      <c r="B1079" s="6">
        <f>+[3]Diciembre!H23/1000000</f>
        <v>100</v>
      </c>
      <c r="D1079" s="8">
        <f>+[3]Diciembre!J23</f>
        <v>3.3</v>
      </c>
    </row>
    <row r="1080" spans="1:4" x14ac:dyDescent="0.25">
      <c r="A1080" s="3">
        <v>28</v>
      </c>
      <c r="B1080" s="6">
        <f>+[3]Diciembre!H24/1000000</f>
        <v>500</v>
      </c>
      <c r="D1080" s="8">
        <f>+[3]Diciembre!J24</f>
        <v>3.3</v>
      </c>
    </row>
    <row r="1081" spans="1:4" x14ac:dyDescent="0.25">
      <c r="A1081" s="3">
        <v>29</v>
      </c>
      <c r="B1081" s="6">
        <f>+[3]Diciembre!H25/1000000</f>
        <v>500</v>
      </c>
      <c r="D1081" s="8">
        <f>+[3]Diciembre!J25</f>
        <v>3.3</v>
      </c>
    </row>
    <row r="1082" spans="1:4" x14ac:dyDescent="0.25">
      <c r="A1082" s="3">
        <v>30</v>
      </c>
      <c r="B1082" s="6">
        <f>+[3]Diciembre!H26/1000000</f>
        <v>0</v>
      </c>
      <c r="D1082" s="8" t="str">
        <f>+[3]Diciembre!J26</f>
        <v xml:space="preserve"> </v>
      </c>
    </row>
    <row r="1083" spans="1:4" x14ac:dyDescent="0.25">
      <c r="A1083" s="3">
        <v>31</v>
      </c>
      <c r="B1083" s="6">
        <f>+[3]Diciembre!H27/1000000</f>
        <v>0</v>
      </c>
      <c r="D1083" s="8" t="str">
        <f>+[3]Diciembre!J27</f>
        <v xml:space="preserve"> </v>
      </c>
    </row>
    <row r="1084" spans="1:4" x14ac:dyDescent="0.25">
      <c r="A1084" s="3"/>
    </row>
    <row r="1085" spans="1:4" x14ac:dyDescent="0.25">
      <c r="A1085" s="44">
        <v>2022</v>
      </c>
      <c r="B1085" s="44"/>
      <c r="C1085" s="44"/>
      <c r="D1085" s="44"/>
    </row>
    <row r="1086" spans="1:4" x14ac:dyDescent="0.25">
      <c r="A1086" s="39" t="s">
        <v>1</v>
      </c>
      <c r="B1086" s="36">
        <f>SUM(B1087:C1105)</f>
        <v>6947.9000000000005</v>
      </c>
      <c r="C1086" s="37"/>
      <c r="D1086" s="38">
        <f>IFERROR((SUMPRODUCT(B1087:B1105,D1087:D1105)/SUM(B1087:B1105))/100,"")</f>
        <v>4.5823774090012807E-2</v>
      </c>
    </row>
    <row r="1087" spans="1:4" x14ac:dyDescent="0.25">
      <c r="A1087" s="3">
        <f>+[4]Enero!A5</f>
        <v>3</v>
      </c>
      <c r="B1087" s="6">
        <f>+[4]Enero!H5/1000000</f>
        <v>450</v>
      </c>
      <c r="D1087" s="8">
        <f>+[4]Enero!J5</f>
        <v>4.3</v>
      </c>
    </row>
    <row r="1088" spans="1:4" x14ac:dyDescent="0.25">
      <c r="A1088" s="3">
        <f>+[4]Enero!A6</f>
        <v>4</v>
      </c>
      <c r="B1088" s="6">
        <f>+[4]Enero!H6/1000000</f>
        <v>300</v>
      </c>
      <c r="D1088" s="8">
        <f>+[4]Enero!J6</f>
        <v>4.2</v>
      </c>
    </row>
    <row r="1089" spans="1:4" x14ac:dyDescent="0.25">
      <c r="A1089" s="3">
        <f>+[4]Enero!A7</f>
        <v>5</v>
      </c>
      <c r="B1089" s="6">
        <f>+[4]Enero!H7/1000000</f>
        <v>300</v>
      </c>
      <c r="D1089" s="8">
        <f>+[4]Enero!J7</f>
        <v>4.2</v>
      </c>
    </row>
    <row r="1090" spans="1:4" x14ac:dyDescent="0.25">
      <c r="A1090" s="3">
        <f>+[4]Enero!A8</f>
        <v>6</v>
      </c>
      <c r="B1090" s="6">
        <f>+[4]Enero!H8/1000000</f>
        <v>300</v>
      </c>
      <c r="D1090" s="8">
        <f>+[4]Enero!J8</f>
        <v>4.2</v>
      </c>
    </row>
    <row r="1091" spans="1:4" x14ac:dyDescent="0.25">
      <c r="A1091" s="3">
        <f>+[4]Enero!A9</f>
        <v>7</v>
      </c>
      <c r="B1091" s="6">
        <f>+[4]Enero!H9/1000000</f>
        <v>0</v>
      </c>
      <c r="D1091" s="8" t="str">
        <f>+[4]Enero!J9</f>
        <v xml:space="preserve"> </v>
      </c>
    </row>
    <row r="1092" spans="1:4" x14ac:dyDescent="0.25">
      <c r="A1092" s="3">
        <f>+[4]Enero!A10</f>
        <v>11</v>
      </c>
      <c r="B1092" s="6">
        <f>+[4]Enero!H10/1000000</f>
        <v>400</v>
      </c>
      <c r="D1092" s="8">
        <f>+[4]Enero!J10</f>
        <v>4.2</v>
      </c>
    </row>
    <row r="1093" spans="1:4" x14ac:dyDescent="0.25">
      <c r="A1093" s="3">
        <f>+[4]Enero!A11</f>
        <v>12</v>
      </c>
      <c r="B1093" s="6">
        <f>+[4]Enero!H11/1000000</f>
        <v>113</v>
      </c>
      <c r="D1093" s="8">
        <f>+[4]Enero!J11</f>
        <v>4.2</v>
      </c>
    </row>
    <row r="1094" spans="1:4" x14ac:dyDescent="0.25">
      <c r="A1094" s="3">
        <f>+[4]Enero!A12</f>
        <v>13</v>
      </c>
      <c r="B1094" s="6">
        <f>+[4]Enero!H12/1000000</f>
        <v>300</v>
      </c>
      <c r="D1094" s="8">
        <f>+[4]Enero!J12</f>
        <v>4.2</v>
      </c>
    </row>
    <row r="1095" spans="1:4" x14ac:dyDescent="0.25">
      <c r="A1095" s="3">
        <f>+[4]Enero!A13</f>
        <v>14</v>
      </c>
      <c r="B1095" s="6">
        <f>+[4]Enero!H13/1000000</f>
        <v>0</v>
      </c>
      <c r="D1095" s="8" t="str">
        <f>+[4]Enero!J13</f>
        <v xml:space="preserve"> </v>
      </c>
    </row>
    <row r="1096" spans="1:4" x14ac:dyDescent="0.25">
      <c r="A1096" s="3">
        <f>+[4]Enero!A14</f>
        <v>17</v>
      </c>
      <c r="B1096" s="6">
        <f>+[4]Enero!H14/1000000</f>
        <v>74</v>
      </c>
      <c r="D1096" s="8">
        <f>+[4]Enero!J14</f>
        <v>4.2</v>
      </c>
    </row>
    <row r="1097" spans="1:4" x14ac:dyDescent="0.25">
      <c r="A1097" s="3">
        <f>+[4]Enero!A15</f>
        <v>18</v>
      </c>
      <c r="B1097" s="6">
        <f>+[4]Enero!H15/1000000</f>
        <v>300</v>
      </c>
      <c r="D1097" s="8">
        <f>+[4]Enero!J15</f>
        <v>4.2</v>
      </c>
    </row>
    <row r="1098" spans="1:4" x14ac:dyDescent="0.25">
      <c r="A1098" s="3">
        <f>+[4]Enero!A16</f>
        <v>19</v>
      </c>
      <c r="B1098" s="6">
        <f>+[4]Enero!H16/1000000</f>
        <v>300</v>
      </c>
      <c r="D1098" s="8">
        <f>+[4]Enero!J16</f>
        <v>4.3</v>
      </c>
    </row>
    <row r="1099" spans="1:4" x14ac:dyDescent="0.25">
      <c r="A1099" s="3">
        <f>+[4]Enero!A17</f>
        <v>20</v>
      </c>
      <c r="B1099" s="6">
        <f>+[4]Enero!H17/1000000</f>
        <v>700</v>
      </c>
      <c r="D1099" s="8">
        <f>+[4]Enero!J17</f>
        <v>4.9285714285714288</v>
      </c>
    </row>
    <row r="1100" spans="1:4" x14ac:dyDescent="0.25">
      <c r="A1100" s="3">
        <f>+[4]Enero!A18</f>
        <v>25</v>
      </c>
      <c r="B1100" s="6">
        <f>+[4]Enero!H18/1000000</f>
        <v>2750</v>
      </c>
      <c r="D1100" s="8">
        <f>+[4]Enero!J18</f>
        <v>4.7272727272727275</v>
      </c>
    </row>
    <row r="1101" spans="1:4" x14ac:dyDescent="0.25">
      <c r="A1101" s="3">
        <f>+[4]Enero!A19</f>
        <v>26</v>
      </c>
      <c r="B1101" s="6">
        <f>+[4]Enero!H19/1000000</f>
        <v>221.3</v>
      </c>
      <c r="D1101" s="8">
        <f>+[4]Enero!J19</f>
        <v>5</v>
      </c>
    </row>
    <row r="1102" spans="1:4" x14ac:dyDescent="0.25">
      <c r="A1102" s="3">
        <f>+[4]Enero!A20</f>
        <v>27</v>
      </c>
      <c r="B1102" s="6">
        <f>+[4]Enero!H20/1000000</f>
        <v>289.60000000000002</v>
      </c>
      <c r="D1102" s="8">
        <f>+[4]Enero!J20</f>
        <v>5</v>
      </c>
    </row>
    <row r="1103" spans="1:4" x14ac:dyDescent="0.25">
      <c r="A1103" s="3">
        <f>+[4]Enero!A21</f>
        <v>28</v>
      </c>
      <c r="B1103" s="6">
        <f>+[4]Enero!H21/1000000</f>
        <v>0</v>
      </c>
      <c r="D1103" s="8" t="str">
        <f>+[4]Enero!J21</f>
        <v xml:space="preserve"> </v>
      </c>
    </row>
    <row r="1104" spans="1:4" x14ac:dyDescent="0.25">
      <c r="A1104" s="3">
        <f>+[4]Enero!A22</f>
        <v>31</v>
      </c>
      <c r="B1104" s="6">
        <f>+[4]Enero!H22/1000000</f>
        <v>150</v>
      </c>
      <c r="D1104" s="8">
        <f>+[4]Enero!J22</f>
        <v>5.62</v>
      </c>
    </row>
    <row r="1106" spans="1:4" x14ac:dyDescent="0.25">
      <c r="A1106" s="39" t="s">
        <v>55</v>
      </c>
      <c r="B1106" s="36">
        <f>SUM(B1107:B1127)</f>
        <v>5837.6</v>
      </c>
      <c r="C1106" s="37"/>
      <c r="D1106" s="38">
        <f>IFERROR((SUMPRODUCT(B1107:B1127,D1107:D1127)/SUM(B1107:B1127))/100,"")</f>
        <v>5.496531108674798E-2</v>
      </c>
    </row>
    <row r="1107" spans="1:4" x14ac:dyDescent="0.25">
      <c r="A1107" s="3">
        <f>+[4]Febrero!A5</f>
        <v>1</v>
      </c>
      <c r="B1107" s="6">
        <f>+[4]Febrero!H5/1000000</f>
        <v>50</v>
      </c>
      <c r="D1107" s="8">
        <f>+[4]Febrero!J5</f>
        <v>5</v>
      </c>
    </row>
    <row r="1108" spans="1:4" x14ac:dyDescent="0.25">
      <c r="A1108" s="3">
        <f>+[4]Febrero!A6</f>
        <v>2</v>
      </c>
      <c r="B1108" s="6">
        <f>+[4]Febrero!H6/1000000</f>
        <v>50.1</v>
      </c>
      <c r="D1108" s="8">
        <f>+[4]Febrero!J6</f>
        <v>5</v>
      </c>
    </row>
    <row r="1109" spans="1:4" x14ac:dyDescent="0.25">
      <c r="A1109" s="3">
        <f>+[4]Febrero!A7</f>
        <v>3</v>
      </c>
      <c r="B1109" s="6">
        <f>+[4]Febrero!H7/1000000</f>
        <v>50</v>
      </c>
      <c r="D1109" s="8">
        <f>+[4]Febrero!J7</f>
        <v>5</v>
      </c>
    </row>
    <row r="1110" spans="1:4" x14ac:dyDescent="0.25">
      <c r="A1110" s="3">
        <f>+[4]Febrero!A8</f>
        <v>4</v>
      </c>
      <c r="B1110" s="6">
        <f>+[4]Febrero!H8/1000000</f>
        <v>50</v>
      </c>
      <c r="D1110" s="8">
        <f>+[4]Febrero!J8</f>
        <v>5.5</v>
      </c>
    </row>
    <row r="1111" spans="1:4" x14ac:dyDescent="0.25">
      <c r="A1111" s="3">
        <f>+[4]Febrero!A9</f>
        <v>7</v>
      </c>
      <c r="B1111" s="6">
        <f>+[4]Febrero!H9/1000000</f>
        <v>282</v>
      </c>
      <c r="D1111" s="8">
        <f>+[4]Febrero!J9</f>
        <v>5</v>
      </c>
    </row>
    <row r="1112" spans="1:4" x14ac:dyDescent="0.25">
      <c r="A1112" s="3">
        <f>+[4]Febrero!A10</f>
        <v>8</v>
      </c>
      <c r="B1112" s="6">
        <f>+[4]Febrero!H10/1000000</f>
        <v>38</v>
      </c>
      <c r="D1112" s="8">
        <f>+[4]Febrero!J10</f>
        <v>5</v>
      </c>
    </row>
    <row r="1113" spans="1:4" x14ac:dyDescent="0.25">
      <c r="A1113" s="3">
        <f>+[4]Febrero!A11</f>
        <v>9</v>
      </c>
      <c r="B1113" s="6">
        <f>+[4]Febrero!H11/1000000</f>
        <v>32</v>
      </c>
      <c r="D1113" s="8">
        <f>+[4]Febrero!J11</f>
        <v>5</v>
      </c>
    </row>
    <row r="1114" spans="1:4" x14ac:dyDescent="0.25">
      <c r="A1114" s="3">
        <f>+[4]Febrero!A12</f>
        <v>10</v>
      </c>
      <c r="B1114" s="6">
        <f>+[4]Febrero!H12/1000000</f>
        <v>0</v>
      </c>
      <c r="D1114" s="8" t="str">
        <f>+[4]Febrero!J12</f>
        <v xml:space="preserve"> </v>
      </c>
    </row>
    <row r="1115" spans="1:4" x14ac:dyDescent="0.25">
      <c r="A1115" s="3">
        <f>+[4]Febrero!A13</f>
        <v>11</v>
      </c>
      <c r="B1115" s="6">
        <f>+[4]Febrero!H13/1000000</f>
        <v>0</v>
      </c>
      <c r="D1115" s="8" t="str">
        <f>+[4]Febrero!J13</f>
        <v xml:space="preserve"> </v>
      </c>
    </row>
    <row r="1116" spans="1:4" x14ac:dyDescent="0.25">
      <c r="A1116" s="3">
        <f>+[4]Febrero!A14</f>
        <v>14</v>
      </c>
      <c r="B1116" s="6">
        <f>+[4]Febrero!H14/1000000</f>
        <v>2800</v>
      </c>
      <c r="D1116" s="8">
        <f>+[4]Febrero!J14</f>
        <v>5.3839285714285712</v>
      </c>
    </row>
    <row r="1117" spans="1:4" x14ac:dyDescent="0.25">
      <c r="A1117" s="3">
        <f>+[4]Febrero!A15</f>
        <v>15</v>
      </c>
      <c r="B1117" s="6">
        <f>+[4]Febrero!H15/1000000</f>
        <v>300</v>
      </c>
      <c r="D1117" s="8">
        <f>+[4]Febrero!J15</f>
        <v>6.333333333333333</v>
      </c>
    </row>
    <row r="1118" spans="1:4" x14ac:dyDescent="0.25">
      <c r="A1118" s="3">
        <f>+[4]Febrero!A16</f>
        <v>16</v>
      </c>
      <c r="B1118" s="6">
        <f>+[4]Febrero!H16/1000000</f>
        <v>0</v>
      </c>
      <c r="D1118" s="8" t="str">
        <f>+[4]Febrero!J16</f>
        <v xml:space="preserve"> </v>
      </c>
    </row>
    <row r="1119" spans="1:4" x14ac:dyDescent="0.25">
      <c r="A1119" s="3">
        <f>+[4]Febrero!A17</f>
        <v>17</v>
      </c>
      <c r="B1119" s="6">
        <f>+[4]Febrero!H17/1000000</f>
        <v>35.5</v>
      </c>
      <c r="D1119" s="8">
        <f>+[4]Febrero!J17</f>
        <v>5.0999999999999996</v>
      </c>
    </row>
    <row r="1120" spans="1:4" x14ac:dyDescent="0.25">
      <c r="A1120" s="3">
        <f>+[4]Febrero!A18</f>
        <v>18</v>
      </c>
      <c r="B1120" s="6">
        <f>+[4]Febrero!H18/1000000</f>
        <v>0</v>
      </c>
      <c r="D1120" s="8" t="str">
        <f>+[4]Febrero!J18</f>
        <v xml:space="preserve"> </v>
      </c>
    </row>
    <row r="1121" spans="1:4" x14ac:dyDescent="0.25">
      <c r="A1121" s="3">
        <f>+[4]Febrero!A19</f>
        <v>21</v>
      </c>
      <c r="B1121" s="6">
        <f>+[4]Febrero!H19/1000000</f>
        <v>0</v>
      </c>
      <c r="D1121" s="8" t="str">
        <f>+[4]Febrero!J19</f>
        <v xml:space="preserve"> </v>
      </c>
    </row>
    <row r="1122" spans="1:4" x14ac:dyDescent="0.25">
      <c r="A1122" s="3">
        <f>+[4]Febrero!A20</f>
        <v>22</v>
      </c>
      <c r="B1122" s="6">
        <f>+[4]Febrero!H20/1000000</f>
        <v>0</v>
      </c>
      <c r="D1122" s="8" t="str">
        <f>+[4]Febrero!J20</f>
        <v xml:space="preserve"> </v>
      </c>
    </row>
    <row r="1123" spans="1:4" x14ac:dyDescent="0.25">
      <c r="A1123" s="3">
        <f>+[4]Febrero!A21</f>
        <v>23</v>
      </c>
      <c r="B1123" s="6">
        <f>+[4]Febrero!H21/1000000</f>
        <v>0</v>
      </c>
      <c r="D1123" s="8" t="str">
        <f>+[4]Febrero!J21</f>
        <v xml:space="preserve"> </v>
      </c>
    </row>
    <row r="1124" spans="1:4" x14ac:dyDescent="0.25">
      <c r="A1124" s="3">
        <f>+[4]Febrero!A22</f>
        <v>24</v>
      </c>
      <c r="B1124" s="6">
        <f>+[4]Febrero!H22/1000000</f>
        <v>0</v>
      </c>
      <c r="D1124" s="8" t="str">
        <f>+[4]Febrero!J22</f>
        <v xml:space="preserve"> </v>
      </c>
    </row>
    <row r="1125" spans="1:4" x14ac:dyDescent="0.25">
      <c r="A1125" s="3">
        <f>+[4]Febrero!A23</f>
        <v>25</v>
      </c>
      <c r="B1125" s="6">
        <f>+[4]Febrero!H23/1000000</f>
        <v>2150</v>
      </c>
      <c r="D1125" s="8">
        <f>+[4]Febrero!J23</f>
        <v>5.648837209302326</v>
      </c>
    </row>
    <row r="1126" spans="1:4" x14ac:dyDescent="0.25">
      <c r="A1126" s="3">
        <f>+[4]Febrero!A24</f>
        <v>28</v>
      </c>
      <c r="B1126" s="6">
        <f>+[4]Febrero!H24/1000000</f>
        <v>0</v>
      </c>
      <c r="D1126" s="8" t="str">
        <f>+[4]Febrero!J24</f>
        <v xml:space="preserve"> </v>
      </c>
    </row>
    <row r="1128" spans="1:4" x14ac:dyDescent="0.25">
      <c r="A1128" s="39" t="s">
        <v>62</v>
      </c>
      <c r="B1128" s="36">
        <f>SUM(B1129:B1149)</f>
        <v>2697.4</v>
      </c>
      <c r="C1128" s="37"/>
      <c r="D1128" s="38">
        <f>IFERROR((SUMPRODUCT(B1129:B1149,D1129:D1149)/SUM(B1129:B1149))/100,"")</f>
        <v>6.1059909542522425E-2</v>
      </c>
    </row>
    <row r="1129" spans="1:4" x14ac:dyDescent="0.25">
      <c r="A1129" s="3">
        <f>+[4]Marzo!A5</f>
        <v>1</v>
      </c>
      <c r="B1129" s="6">
        <f>+[4]Marzo!H5/1000000</f>
        <v>350</v>
      </c>
      <c r="D1129" s="8">
        <f>+[4]Marzo!J5</f>
        <v>5.0142857142857142</v>
      </c>
    </row>
    <row r="1130" spans="1:4" x14ac:dyDescent="0.25">
      <c r="A1130" s="3">
        <f>+[4]Marzo!A6</f>
        <v>2</v>
      </c>
      <c r="B1130" s="6">
        <f>+[4]Marzo!H6/1000000</f>
        <v>0</v>
      </c>
      <c r="D1130" s="8" t="str">
        <f>+[4]Marzo!J6</f>
        <v xml:space="preserve"> </v>
      </c>
    </row>
    <row r="1131" spans="1:4" x14ac:dyDescent="0.25">
      <c r="A1131" s="3">
        <f>+[4]Marzo!A7</f>
        <v>3</v>
      </c>
      <c r="B1131" s="6">
        <f>+[4]Marzo!H7/1000000</f>
        <v>0</v>
      </c>
      <c r="D1131" s="8" t="str">
        <f>+[4]Marzo!J7</f>
        <v xml:space="preserve"> </v>
      </c>
    </row>
    <row r="1132" spans="1:4" x14ac:dyDescent="0.25">
      <c r="A1132" s="3">
        <f>+[4]Marzo!A8</f>
        <v>4</v>
      </c>
      <c r="B1132" s="6">
        <f>+[4]Marzo!H8/1000000</f>
        <v>0</v>
      </c>
      <c r="D1132" s="8" t="str">
        <f>+[4]Marzo!J8</f>
        <v xml:space="preserve"> </v>
      </c>
    </row>
    <row r="1133" spans="1:4" x14ac:dyDescent="0.25">
      <c r="A1133" s="3">
        <f>+[4]Marzo!A9</f>
        <v>7</v>
      </c>
      <c r="B1133" s="6">
        <f>+[4]Marzo!H9/1000000</f>
        <v>0</v>
      </c>
      <c r="D1133" s="8" t="str">
        <f>+[4]Marzo!J9</f>
        <v xml:space="preserve"> </v>
      </c>
    </row>
    <row r="1134" spans="1:4" x14ac:dyDescent="0.25">
      <c r="A1134" s="3">
        <f>+[4]Marzo!A10</f>
        <v>8</v>
      </c>
      <c r="B1134" s="6">
        <f>+[4]Marzo!H10/1000000</f>
        <v>28.4</v>
      </c>
      <c r="D1134" s="8">
        <f>+[4]Marzo!J10</f>
        <v>5</v>
      </c>
    </row>
    <row r="1135" spans="1:4" x14ac:dyDescent="0.25">
      <c r="A1135" s="3">
        <f>+[4]Marzo!A11</f>
        <v>9</v>
      </c>
      <c r="B1135" s="6">
        <f>+[4]Marzo!H11/1000000</f>
        <v>0</v>
      </c>
      <c r="D1135" s="8" t="str">
        <f>+[4]Marzo!J11</f>
        <v xml:space="preserve"> </v>
      </c>
    </row>
    <row r="1136" spans="1:4" x14ac:dyDescent="0.25">
      <c r="A1136" s="3">
        <f>+[4]Marzo!A12</f>
        <v>10</v>
      </c>
      <c r="B1136" s="6">
        <f>+[4]Marzo!H12/1000000</f>
        <v>500</v>
      </c>
      <c r="D1136" s="8">
        <f>+[4]Marzo!J12</f>
        <v>5.8</v>
      </c>
    </row>
    <row r="1137" spans="1:4" x14ac:dyDescent="0.25">
      <c r="A1137" s="3">
        <f>+[4]Marzo!A13</f>
        <v>11</v>
      </c>
      <c r="B1137" s="6">
        <f>+[4]Marzo!H13/1000000</f>
        <v>400</v>
      </c>
      <c r="D1137" s="8">
        <f>+[4]Marzo!J13</f>
        <v>6.75</v>
      </c>
    </row>
    <row r="1138" spans="1:4" x14ac:dyDescent="0.25">
      <c r="A1138" s="3">
        <f>+[4]Marzo!A14</f>
        <v>14</v>
      </c>
      <c r="B1138" s="6">
        <f>+[4]Marzo!H14/1000000</f>
        <v>100</v>
      </c>
      <c r="D1138" s="8">
        <f>+[4]Marzo!J14</f>
        <v>6.7</v>
      </c>
    </row>
    <row r="1139" spans="1:4" x14ac:dyDescent="0.25">
      <c r="A1139" s="3">
        <f>+[4]Marzo!A15</f>
        <v>15</v>
      </c>
      <c r="B1139" s="6">
        <f>+[4]Marzo!H15/1000000</f>
        <v>240</v>
      </c>
      <c r="D1139" s="8">
        <f>+[4]Marzo!J15</f>
        <v>6.5979166666666664</v>
      </c>
    </row>
    <row r="1140" spans="1:4" x14ac:dyDescent="0.25">
      <c r="A1140" s="3">
        <f>+[4]Marzo!A16</f>
        <v>16</v>
      </c>
      <c r="B1140" s="6">
        <f>+[4]Marzo!H16/1000000</f>
        <v>200</v>
      </c>
      <c r="D1140" s="8">
        <f>+[4]Marzo!J16</f>
        <v>6.7</v>
      </c>
    </row>
    <row r="1141" spans="1:4" x14ac:dyDescent="0.25">
      <c r="A1141" s="3">
        <f>+[4]Marzo!A17</f>
        <v>17</v>
      </c>
      <c r="B1141" s="6">
        <f>+[4]Marzo!H17/1000000</f>
        <v>50</v>
      </c>
      <c r="D1141" s="8">
        <f>+[4]Marzo!J17</f>
        <v>6.12</v>
      </c>
    </row>
    <row r="1142" spans="1:4" x14ac:dyDescent="0.25">
      <c r="A1142" s="3">
        <f>+[4]Marzo!A18</f>
        <v>18</v>
      </c>
      <c r="B1142" s="6">
        <f>+[4]Marzo!H18/1000000</f>
        <v>120</v>
      </c>
      <c r="D1142" s="8">
        <f>+[4]Marzo!J18</f>
        <v>6.229166666666667</v>
      </c>
    </row>
    <row r="1143" spans="1:4" x14ac:dyDescent="0.25">
      <c r="A1143" s="3">
        <f>+[4]Marzo!A19</f>
        <v>21</v>
      </c>
      <c r="B1143" s="6">
        <f>+[4]Marzo!H19/1000000</f>
        <v>10</v>
      </c>
      <c r="D1143" s="8">
        <f>+[4]Marzo!J19</f>
        <v>5.6</v>
      </c>
    </row>
    <row r="1144" spans="1:4" x14ac:dyDescent="0.25">
      <c r="A1144" s="3">
        <f>+[4]Marzo!A20</f>
        <v>22</v>
      </c>
      <c r="B1144" s="6">
        <f>+[4]Marzo!H20/1000000</f>
        <v>160</v>
      </c>
      <c r="D1144" s="8">
        <f>+[4]Marzo!J20</f>
        <v>6.4437499999999996</v>
      </c>
    </row>
    <row r="1145" spans="1:4" x14ac:dyDescent="0.25">
      <c r="A1145" s="3">
        <f>+[4]Marzo!A21</f>
        <v>23</v>
      </c>
      <c r="B1145" s="6">
        <f>+[4]Marzo!H21/1000000</f>
        <v>8</v>
      </c>
      <c r="D1145" s="8">
        <f>+[4]Marzo!J21</f>
        <v>5.6</v>
      </c>
    </row>
    <row r="1146" spans="1:4" x14ac:dyDescent="0.25">
      <c r="A1146" s="3">
        <f>+[4]Marzo!A22</f>
        <v>24</v>
      </c>
      <c r="B1146" s="6">
        <f>+[4]Marzo!H22/1000000</f>
        <v>100</v>
      </c>
      <c r="D1146" s="8">
        <f>+[4]Marzo!J22</f>
        <v>6.07</v>
      </c>
    </row>
    <row r="1147" spans="1:4" x14ac:dyDescent="0.25">
      <c r="A1147" s="3">
        <f>+[4]Marzo!A23</f>
        <v>25</v>
      </c>
      <c r="B1147" s="6">
        <f>+[4]Marzo!H23/1000000</f>
        <v>60</v>
      </c>
      <c r="D1147" s="8">
        <f>+[4]Marzo!J23</f>
        <v>6.4333333333333336</v>
      </c>
    </row>
    <row r="1148" spans="1:4" x14ac:dyDescent="0.25">
      <c r="A1148" s="3">
        <f>+[4]Marzo!A24</f>
        <v>28</v>
      </c>
      <c r="B1148" s="6">
        <f>+[4]Marzo!H24/1000000</f>
        <v>211</v>
      </c>
      <c r="D1148" s="8">
        <f>+[4]Marzo!J24</f>
        <v>5.9407582938388623</v>
      </c>
    </row>
    <row r="1149" spans="1:4" x14ac:dyDescent="0.25">
      <c r="A1149" s="3">
        <f>+[4]Marzo!A25</f>
        <v>29</v>
      </c>
      <c r="B1149" s="6">
        <f>+[4]Marzo!H25/1000000</f>
        <v>160</v>
      </c>
      <c r="D1149" s="8">
        <f>+[4]Marzo!J25</f>
        <v>5.9249999999999998</v>
      </c>
    </row>
    <row r="1150" spans="1:4" x14ac:dyDescent="0.25">
      <c r="A1150" s="3">
        <f>+[4]Marzo!A26</f>
        <v>30</v>
      </c>
      <c r="B1150" s="6">
        <f>+[4]Marzo!H26/1000000</f>
        <v>30</v>
      </c>
      <c r="D1150" s="8">
        <f>+[4]Marzo!J26</f>
        <v>5.6</v>
      </c>
    </row>
    <row r="1151" spans="1:4" x14ac:dyDescent="0.25">
      <c r="A1151" s="3">
        <f>+[4]Marzo!A27</f>
        <v>31</v>
      </c>
      <c r="B1151" s="6">
        <f>+[4]Marzo!H27/1000000</f>
        <v>82</v>
      </c>
      <c r="D1151" s="8">
        <f>+[4]Marzo!J27</f>
        <v>6.2658536585365852</v>
      </c>
    </row>
    <row r="1153" spans="1:4" x14ac:dyDescent="0.25">
      <c r="A1153" s="39" t="s">
        <v>63</v>
      </c>
      <c r="B1153" s="36">
        <f>SUM(B1154:B1174)</f>
        <v>2895.5103196</v>
      </c>
      <c r="C1153" s="37"/>
      <c r="D1153" s="38">
        <f>IFERROR((SUMPRODUCT(B1154:B1174,D1154:D1174)/SUM(B1154:B1174))/100,"")</f>
        <v>6.4727922377079E-2</v>
      </c>
    </row>
    <row r="1154" spans="1:4" x14ac:dyDescent="0.25">
      <c r="A1154" s="3">
        <f>+[4]Abril!A5</f>
        <v>1</v>
      </c>
      <c r="B1154" s="6">
        <f>+[4]Abril!H5/1000000</f>
        <v>160</v>
      </c>
      <c r="D1154" s="8">
        <f>+[4]Abril!J5</f>
        <v>6.9874999999999998</v>
      </c>
    </row>
    <row r="1155" spans="1:4" x14ac:dyDescent="0.25">
      <c r="A1155" s="3">
        <f>+[4]Abril!A6</f>
        <v>4</v>
      </c>
      <c r="B1155" s="6">
        <f>+[4]Abril!H6/1000000</f>
        <v>283.09946661999999</v>
      </c>
      <c r="D1155" s="8">
        <f>+[4]Abril!J6</f>
        <v>6.2280107909798508</v>
      </c>
    </row>
    <row r="1156" spans="1:4" x14ac:dyDescent="0.25">
      <c r="A1156" s="3">
        <f>+[4]Abril!A7</f>
        <v>5</v>
      </c>
      <c r="B1156" s="6">
        <f>+[4]Abril!H7/1000000</f>
        <v>201.00562649</v>
      </c>
      <c r="D1156" s="8">
        <f>+[4]Abril!J7</f>
        <v>6.272629184351346</v>
      </c>
    </row>
    <row r="1157" spans="1:4" x14ac:dyDescent="0.25">
      <c r="A1157" s="3">
        <f>+[4]Abril!A8</f>
        <v>6</v>
      </c>
      <c r="B1157" s="6">
        <f>+[4]Abril!H8/1000000</f>
        <v>150</v>
      </c>
      <c r="D1157" s="8">
        <f>+[4]Abril!J8</f>
        <v>6.38</v>
      </c>
    </row>
    <row r="1158" spans="1:4" x14ac:dyDescent="0.25">
      <c r="A1158" s="3">
        <f>+[4]Abril!A9</f>
        <v>7</v>
      </c>
      <c r="B1158" s="6">
        <f>+[4]Abril!H9/1000000</f>
        <v>170</v>
      </c>
      <c r="D1158" s="8">
        <f>+[4]Abril!J9</f>
        <v>6.3941176470588239</v>
      </c>
    </row>
    <row r="1159" spans="1:4" x14ac:dyDescent="0.25">
      <c r="A1159" s="3">
        <f>+[4]Abril!A10</f>
        <v>8</v>
      </c>
      <c r="B1159" s="6">
        <f>+[4]Abril!H10/1000000</f>
        <v>410.00562649</v>
      </c>
      <c r="D1159" s="8">
        <f>+[4]Abril!J10</f>
        <v>6.7134048439872664</v>
      </c>
    </row>
    <row r="1160" spans="1:4" x14ac:dyDescent="0.25">
      <c r="A1160" s="3">
        <f>+[4]Abril!A11</f>
        <v>11</v>
      </c>
      <c r="B1160" s="6">
        <f>+[4]Abril!H11/1000000</f>
        <v>50</v>
      </c>
      <c r="D1160" s="8">
        <f>+[4]Abril!J11</f>
        <v>6.44</v>
      </c>
    </row>
    <row r="1161" spans="1:4" x14ac:dyDescent="0.25">
      <c r="A1161" s="3">
        <f>+[4]Abril!A12</f>
        <v>12</v>
      </c>
      <c r="B1161" s="6">
        <f>+[4]Abril!H12/1000000</f>
        <v>20</v>
      </c>
      <c r="D1161" s="8">
        <f>+[4]Abril!J12</f>
        <v>5.6</v>
      </c>
    </row>
    <row r="1162" spans="1:4" x14ac:dyDescent="0.25">
      <c r="A1162" s="3">
        <f>+[4]Abril!A13</f>
        <v>13</v>
      </c>
      <c r="B1162" s="6">
        <f>+[4]Abril!H13/1000000</f>
        <v>0</v>
      </c>
      <c r="D1162" s="8" t="str">
        <f>+[4]Abril!J13</f>
        <v xml:space="preserve"> </v>
      </c>
    </row>
    <row r="1163" spans="1:4" x14ac:dyDescent="0.25">
      <c r="A1163" s="3">
        <f>+[4]Abril!A14</f>
        <v>14</v>
      </c>
      <c r="B1163" s="6">
        <f>+[4]Abril!H14/1000000</f>
        <v>0</v>
      </c>
      <c r="D1163" s="8" t="str">
        <f>+[4]Abril!J14</f>
        <v xml:space="preserve"> </v>
      </c>
    </row>
    <row r="1164" spans="1:4" x14ac:dyDescent="0.25">
      <c r="A1164" s="3">
        <f>+[4]Abril!A15</f>
        <v>18</v>
      </c>
      <c r="B1164" s="6">
        <f>+[4]Abril!H15/1000000</f>
        <v>100</v>
      </c>
      <c r="D1164" s="8">
        <f>+[4]Abril!J15</f>
        <v>6.5</v>
      </c>
    </row>
    <row r="1165" spans="1:4" x14ac:dyDescent="0.25">
      <c r="A1165" s="3">
        <f>+[4]Abril!A16</f>
        <v>19</v>
      </c>
      <c r="B1165" s="6">
        <f>+[4]Abril!H16/1000000</f>
        <v>269.99990000000003</v>
      </c>
      <c r="D1165" s="8">
        <f>+[4]Abril!J16</f>
        <v>6.2481483882031066</v>
      </c>
    </row>
    <row r="1166" spans="1:4" x14ac:dyDescent="0.25">
      <c r="A1166" s="3">
        <f>+[4]Abril!A17</f>
        <v>20</v>
      </c>
      <c r="B1166" s="6">
        <f>+[4]Abril!H17/1000000</f>
        <v>119.9999</v>
      </c>
      <c r="D1166" s="8">
        <f>+[4]Abril!J17</f>
        <v>6.3500006250005212</v>
      </c>
    </row>
    <row r="1167" spans="1:4" x14ac:dyDescent="0.25">
      <c r="A1167" s="3">
        <f>+[4]Abril!A18</f>
        <v>21</v>
      </c>
      <c r="B1167" s="6">
        <f>+[4]Abril!H18/1000000</f>
        <v>66.999899999999997</v>
      </c>
      <c r="D1167" s="8">
        <f>+[4]Abril!J18</f>
        <v>6.2716427934967065</v>
      </c>
    </row>
    <row r="1168" spans="1:4" x14ac:dyDescent="0.25">
      <c r="A1168" s="3">
        <f>+[4]Abril!A19</f>
        <v>22</v>
      </c>
      <c r="B1168" s="6">
        <f>+[4]Abril!H19/1000000</f>
        <v>116.9999</v>
      </c>
      <c r="D1168" s="8">
        <f>+[4]Abril!J19</f>
        <v>6.2564100482137164</v>
      </c>
    </row>
    <row r="1169" spans="1:4" x14ac:dyDescent="0.25">
      <c r="A1169" s="3">
        <f>+[4]Abril!A20</f>
        <v>25</v>
      </c>
      <c r="B1169" s="6">
        <f>+[4]Abril!H20/1000000</f>
        <v>10</v>
      </c>
      <c r="D1169" s="8">
        <f>+[4]Abril!J20</f>
        <v>6</v>
      </c>
    </row>
    <row r="1170" spans="1:4" x14ac:dyDescent="0.25">
      <c r="A1170" s="3">
        <f>+[4]Abril!A21</f>
        <v>26</v>
      </c>
      <c r="B1170" s="6">
        <f>+[4]Abril!H21/1000000</f>
        <v>9</v>
      </c>
      <c r="D1170" s="8">
        <f>+[4]Abril!J21</f>
        <v>5.7333333333333334</v>
      </c>
    </row>
    <row r="1171" spans="1:4" x14ac:dyDescent="0.25">
      <c r="A1171" s="3">
        <f>+[4]Abril!A22</f>
        <v>27</v>
      </c>
      <c r="B1171" s="6">
        <f>+[4]Abril!H22/1000000</f>
        <v>399</v>
      </c>
      <c r="D1171" s="8">
        <f>+[4]Abril!J22</f>
        <v>6.5877192982456139</v>
      </c>
    </row>
    <row r="1172" spans="1:4" x14ac:dyDescent="0.25">
      <c r="A1172" s="3">
        <f>+[4]Abril!A23</f>
        <v>28</v>
      </c>
      <c r="B1172" s="6">
        <f>+[4]Abril!H23/1000000</f>
        <v>159.5</v>
      </c>
      <c r="D1172" s="8">
        <f>+[4]Abril!J23</f>
        <v>6.4661442006269594</v>
      </c>
    </row>
    <row r="1173" spans="1:4" x14ac:dyDescent="0.25">
      <c r="A1173" s="3">
        <f>+[4]Abril!A24</f>
        <v>29</v>
      </c>
      <c r="B1173" s="6">
        <f>+[4]Abril!H24/1000000</f>
        <v>199.9</v>
      </c>
      <c r="D1173" s="8">
        <f>+[4]Abril!J24</f>
        <v>6.7377438719359679</v>
      </c>
    </row>
    <row r="1175" spans="1:4" x14ac:dyDescent="0.25">
      <c r="A1175" s="39" t="s">
        <v>64</v>
      </c>
      <c r="B1175" s="36">
        <f>SUM(B1176:B1196)</f>
        <v>8044.8156474099997</v>
      </c>
      <c r="C1175" s="37"/>
      <c r="D1175" s="38">
        <f>IFERROR((SUMPRODUCT(B1176:B1196,D1176:D1196)/SUM(B1176:B1196))/100,"")</f>
        <v>6.6547839251641386E-2</v>
      </c>
    </row>
    <row r="1176" spans="1:4" x14ac:dyDescent="0.25">
      <c r="A1176" s="3">
        <f>+[4]Mayo!A5</f>
        <v>3</v>
      </c>
      <c r="B1176" s="6">
        <f>+[4]Mayo!H5/1000000</f>
        <v>225</v>
      </c>
      <c r="D1176" s="8">
        <f>+[4]Mayo!J5</f>
        <v>6.56</v>
      </c>
    </row>
    <row r="1177" spans="1:4" x14ac:dyDescent="0.25">
      <c r="A1177" s="3">
        <f>+[4]Mayo!A6</f>
        <v>4</v>
      </c>
      <c r="B1177" s="6">
        <f>+[4]Mayo!H6/1000000</f>
        <v>234.2</v>
      </c>
      <c r="D1177" s="8">
        <f>+[4]Mayo!J6</f>
        <v>7.1243381725021351</v>
      </c>
    </row>
    <row r="1178" spans="1:4" x14ac:dyDescent="0.25">
      <c r="A1178" s="3">
        <f>+[4]Mayo!A7</f>
        <v>5</v>
      </c>
      <c r="B1178" s="6">
        <f>+[4]Mayo!H7/1000000</f>
        <v>559.70499311000003</v>
      </c>
      <c r="D1178" s="8">
        <f>+[4]Mayo!J7</f>
        <v>7.8332380614538195</v>
      </c>
    </row>
    <row r="1179" spans="1:4" x14ac:dyDescent="0.25">
      <c r="A1179" s="3">
        <f>+[4]Mayo!A8</f>
        <v>6</v>
      </c>
      <c r="B1179" s="6">
        <f>+[4]Mayo!H8/1000000</f>
        <v>144.19999999999999</v>
      </c>
      <c r="D1179" s="8">
        <f>+[4]Mayo!J8</f>
        <v>6.8205270457697642</v>
      </c>
    </row>
    <row r="1180" spans="1:4" x14ac:dyDescent="0.25">
      <c r="A1180" s="3">
        <f>+[4]Mayo!A9</f>
        <v>9</v>
      </c>
      <c r="B1180" s="6">
        <f>+[4]Mayo!H9/1000000</f>
        <v>225.2</v>
      </c>
      <c r="D1180" s="8">
        <f>+[4]Mayo!J9</f>
        <v>6.7389875666074603</v>
      </c>
    </row>
    <row r="1181" spans="1:4" x14ac:dyDescent="0.25">
      <c r="A1181" s="3">
        <f>+[4]Mayo!A10</f>
        <v>10</v>
      </c>
      <c r="B1181" s="6">
        <f>+[4]Mayo!H10/1000000</f>
        <v>155.19999999999999</v>
      </c>
      <c r="D1181" s="8">
        <f>+[4]Mayo!J10</f>
        <v>7.5007731958762891</v>
      </c>
    </row>
    <row r="1182" spans="1:4" x14ac:dyDescent="0.25">
      <c r="A1182" s="3">
        <f>+[4]Mayo!A11</f>
        <v>11</v>
      </c>
      <c r="B1182" s="6">
        <f>+[4]Mayo!H11/1000000</f>
        <v>94.013250220000003</v>
      </c>
      <c r="D1182" s="8">
        <f>+[4]Mayo!J11</f>
        <v>6.0347464331076299</v>
      </c>
    </row>
    <row r="1183" spans="1:4" x14ac:dyDescent="0.25">
      <c r="A1183" s="3">
        <f>+[4]Mayo!A12</f>
        <v>12</v>
      </c>
      <c r="B1183" s="6">
        <f>+[4]Mayo!H12/1000000</f>
        <v>549.47</v>
      </c>
      <c r="D1183" s="8">
        <f>+[4]Mayo!J12</f>
        <v>7.7872859300780757</v>
      </c>
    </row>
    <row r="1184" spans="1:4" x14ac:dyDescent="0.25">
      <c r="A1184" s="3">
        <f>+[4]Mayo!A13</f>
        <v>13</v>
      </c>
      <c r="B1184" s="6">
        <f>+[4]Mayo!H13/1000000</f>
        <v>2253.6</v>
      </c>
      <c r="D1184" s="8">
        <f>+[4]Mayo!J13</f>
        <v>5.6949325523606671</v>
      </c>
    </row>
    <row r="1185" spans="1:4" x14ac:dyDescent="0.25">
      <c r="A1185" s="3">
        <f>+[4]Mayo!A14</f>
        <v>16</v>
      </c>
      <c r="B1185" s="6">
        <f>+[4]Mayo!H14/1000000</f>
        <v>49.013250219999996</v>
      </c>
      <c r="D1185" s="8">
        <f>+[4]Mayo!J14</f>
        <v>5.9461370142124803</v>
      </c>
    </row>
    <row r="1186" spans="1:4" x14ac:dyDescent="0.25">
      <c r="A1186" s="3">
        <f>+[4]Mayo!A15</f>
        <v>17</v>
      </c>
      <c r="B1186" s="6">
        <f>+[4]Mayo!H15/1000000</f>
        <v>259.60000000000002</v>
      </c>
      <c r="D1186" s="8">
        <f>+[4]Mayo!J15</f>
        <v>7.5506933744221882</v>
      </c>
    </row>
    <row r="1187" spans="1:4" x14ac:dyDescent="0.25">
      <c r="A1187" s="3">
        <f>+[4]Mayo!A16</f>
        <v>18</v>
      </c>
      <c r="B1187" s="6">
        <f>+[4]Mayo!H16/1000000</f>
        <v>137.00499311000002</v>
      </c>
      <c r="D1187" s="8">
        <f>+[4]Mayo!J16</f>
        <v>7.0861100254610996</v>
      </c>
    </row>
    <row r="1188" spans="1:4" x14ac:dyDescent="0.25">
      <c r="A1188" s="3">
        <f>+[4]Mayo!A17</f>
        <v>19</v>
      </c>
      <c r="B1188" s="6">
        <f>+[4]Mayo!H17/1000000</f>
        <v>742.75443075999999</v>
      </c>
      <c r="D1188" s="8">
        <f>+[4]Mayo!J17</f>
        <v>7.7482552709706844</v>
      </c>
    </row>
    <row r="1189" spans="1:4" x14ac:dyDescent="0.25">
      <c r="A1189" s="3">
        <f>+[4]Mayo!A18</f>
        <v>20</v>
      </c>
      <c r="B1189" s="6">
        <f>+[4]Mayo!H18/1000000</f>
        <v>367.7</v>
      </c>
      <c r="D1189" s="8">
        <f>+[4]Mayo!J18</f>
        <v>7.8704106608648354</v>
      </c>
    </row>
    <row r="1190" spans="1:4" x14ac:dyDescent="0.25">
      <c r="A1190" s="3">
        <f>+[4]Mayo!A19</f>
        <v>23</v>
      </c>
      <c r="B1190" s="6">
        <f>+[4]Mayo!H19/1000000</f>
        <v>1147.1182433299998</v>
      </c>
      <c r="D1190" s="8">
        <f>+[4]Mayo!J19</f>
        <v>6.0644833263093005</v>
      </c>
    </row>
    <row r="1191" spans="1:4" x14ac:dyDescent="0.25">
      <c r="A1191" s="3">
        <f>+[4]Mayo!A20</f>
        <v>24</v>
      </c>
      <c r="B1191" s="6">
        <f>+[4]Mayo!H20/1000000</f>
        <v>418.5</v>
      </c>
      <c r="D1191" s="8">
        <f>+[4]Mayo!J20</f>
        <v>6.980167264038232</v>
      </c>
    </row>
    <row r="1192" spans="1:4" x14ac:dyDescent="0.25">
      <c r="A1192" s="3">
        <f>+[4]Mayo!A21</f>
        <v>25</v>
      </c>
      <c r="B1192" s="6">
        <f>+[4]Mayo!H21/1000000</f>
        <v>35.9</v>
      </c>
      <c r="D1192" s="8">
        <f>+[4]Mayo!J21</f>
        <v>5.6</v>
      </c>
    </row>
    <row r="1193" spans="1:4" x14ac:dyDescent="0.25">
      <c r="A1193" s="3">
        <f>+[4]Mayo!A22</f>
        <v>26</v>
      </c>
      <c r="B1193" s="6">
        <f>+[4]Mayo!H22/1000000</f>
        <v>121.31824333</v>
      </c>
      <c r="D1193" s="8">
        <f>+[4]Mayo!J22</f>
        <v>6.1598275697683569</v>
      </c>
    </row>
    <row r="1194" spans="1:4" x14ac:dyDescent="0.25">
      <c r="A1194" s="3">
        <f>+[4]Mayo!A23</f>
        <v>27</v>
      </c>
      <c r="B1194" s="6">
        <f>+[4]Mayo!H23/1000000</f>
        <v>154</v>
      </c>
      <c r="D1194" s="8">
        <f>+[4]Mayo!J23</f>
        <v>6.3603896103896105</v>
      </c>
    </row>
    <row r="1195" spans="1:4" x14ac:dyDescent="0.25">
      <c r="A1195" s="3">
        <f>+[4]Mayo!A24</f>
        <v>30</v>
      </c>
      <c r="B1195" s="6">
        <f>+[4]Mayo!H24/1000000</f>
        <v>125.11824333</v>
      </c>
      <c r="D1195" s="8">
        <f>+[4]Mayo!J24</f>
        <v>5.8043450791150111</v>
      </c>
    </row>
    <row r="1196" spans="1:4" x14ac:dyDescent="0.25">
      <c r="A1196" s="3">
        <f>+[4]Mayo!A25</f>
        <v>31</v>
      </c>
      <c r="B1196" s="6">
        <f>+[4]Mayo!H25/1000000</f>
        <v>46.2</v>
      </c>
      <c r="D1196" s="8">
        <f>+[4]Mayo!J25</f>
        <v>5.6</v>
      </c>
    </row>
    <row r="1198" spans="1:4" x14ac:dyDescent="0.25">
      <c r="A1198" s="39" t="s">
        <v>65</v>
      </c>
      <c r="B1198" s="36">
        <f>SUM(B1199:B1219)</f>
        <v>4686.6693672500005</v>
      </c>
      <c r="C1198" s="37"/>
      <c r="D1198" s="38">
        <f>IFERROR((SUMPRODUCT(B1199:B1219,D1199:D1219)/SUM(B1199:B1219))/100,"")</f>
        <v>7.9292571357472252E-2</v>
      </c>
    </row>
    <row r="1199" spans="1:4" x14ac:dyDescent="0.25">
      <c r="A1199" s="2">
        <f>+[4]Junio!A5</f>
        <v>1</v>
      </c>
      <c r="B1199" s="6">
        <f>+[4]Junio!H5/1000000</f>
        <v>8.8000000000000007</v>
      </c>
      <c r="D1199" s="8">
        <f>+[4]Junio!J5</f>
        <v>5.6</v>
      </c>
    </row>
    <row r="1200" spans="1:4" x14ac:dyDescent="0.25">
      <c r="A1200" s="2">
        <f>+[4]Junio!A6</f>
        <v>2</v>
      </c>
      <c r="B1200" s="6">
        <f>+[4]Junio!H6/1000000</f>
        <v>52.71824333</v>
      </c>
      <c r="D1200" s="8">
        <f>+[4]Junio!J6</f>
        <v>6.8990861670655752</v>
      </c>
    </row>
    <row r="1201" spans="1:4" x14ac:dyDescent="0.25">
      <c r="A1201" s="2">
        <f>+[4]Junio!A7</f>
        <v>3</v>
      </c>
      <c r="B1201" s="6">
        <f>+[4]Junio!H7/1000000</f>
        <v>155.80000000000001</v>
      </c>
      <c r="D1201" s="8">
        <f>+[4]Junio!J7</f>
        <v>7.8998716302952507</v>
      </c>
    </row>
    <row r="1202" spans="1:4" x14ac:dyDescent="0.25">
      <c r="A1202" s="2">
        <f>+[4]Junio!A8</f>
        <v>6</v>
      </c>
      <c r="B1202" s="6">
        <f>+[4]Junio!H8/1000000</f>
        <v>53.578234760000001</v>
      </c>
      <c r="D1202" s="8">
        <f>+[4]Junio!J8</f>
        <v>6</v>
      </c>
    </row>
    <row r="1203" spans="1:4" x14ac:dyDescent="0.25">
      <c r="A1203" s="2">
        <f>+[4]Junio!A9</f>
        <v>7</v>
      </c>
      <c r="B1203" s="6">
        <f>+[4]Junio!H9/1000000</f>
        <v>55.8</v>
      </c>
      <c r="D1203" s="8">
        <f>+[4]Junio!J9</f>
        <v>6.0301075268817206</v>
      </c>
    </row>
    <row r="1204" spans="1:4" x14ac:dyDescent="0.25">
      <c r="A1204" s="2">
        <f>+[4]Junio!A10</f>
        <v>8</v>
      </c>
      <c r="B1204" s="6">
        <f>+[4]Junio!H10/1000000</f>
        <v>15.2</v>
      </c>
      <c r="D1204" s="8">
        <f>+[4]Junio!J10</f>
        <v>6.4421052631578943</v>
      </c>
    </row>
    <row r="1205" spans="1:4" x14ac:dyDescent="0.25">
      <c r="A1205" s="2">
        <f>+[4]Junio!A11</f>
        <v>9</v>
      </c>
      <c r="B1205" s="6">
        <f>+[4]Junio!H11/1000000</f>
        <v>23.77823476</v>
      </c>
      <c r="D1205" s="8">
        <f>+[4]Junio!J11</f>
        <v>6.4747668400932206</v>
      </c>
    </row>
    <row r="1206" spans="1:4" x14ac:dyDescent="0.25">
      <c r="A1206" s="2">
        <f>+[4]Junio!A12</f>
        <v>10</v>
      </c>
      <c r="B1206" s="6">
        <f>+[4]Junio!H12/1000000</f>
        <v>143</v>
      </c>
      <c r="D1206" s="8">
        <f>+[4]Junio!J12</f>
        <v>8.1730769230769234</v>
      </c>
    </row>
    <row r="1207" spans="1:4" x14ac:dyDescent="0.25">
      <c r="A1207" s="2">
        <f>+[4]Junio!A13</f>
        <v>13</v>
      </c>
      <c r="B1207" s="6">
        <f>+[4]Junio!H13/1000000</f>
        <v>131.47823475999999</v>
      </c>
      <c r="D1207" s="8">
        <f>+[4]Junio!J13</f>
        <v>6.4374007315733754</v>
      </c>
    </row>
    <row r="1208" spans="1:4" x14ac:dyDescent="0.25">
      <c r="A1208" s="2">
        <f>+[4]Junio!A14</f>
        <v>14</v>
      </c>
      <c r="B1208" s="6">
        <f>+[4]Junio!H14/1000000</f>
        <v>516.4</v>
      </c>
      <c r="D1208" s="8">
        <f>+[4]Junio!J14</f>
        <v>8.4672734314484899</v>
      </c>
    </row>
    <row r="1209" spans="1:4" x14ac:dyDescent="0.25">
      <c r="A1209" s="2">
        <f>+[4]Junio!A15</f>
        <v>15</v>
      </c>
      <c r="B1209" s="6">
        <f>+[4]Junio!H15/1000000</f>
        <v>70.3</v>
      </c>
      <c r="D1209" s="8">
        <f>+[4]Junio!J15</f>
        <v>6.25</v>
      </c>
    </row>
    <row r="1210" spans="1:4" x14ac:dyDescent="0.25">
      <c r="A1210" s="2">
        <f>+[4]Junio!A16</f>
        <v>17</v>
      </c>
      <c r="B1210" s="6">
        <f>+[4]Junio!H16/1000000</f>
        <v>587.29999999999995</v>
      </c>
      <c r="D1210" s="8">
        <f>+[4]Junio!J16</f>
        <v>9.0168993699982973</v>
      </c>
    </row>
    <row r="1211" spans="1:4" x14ac:dyDescent="0.25">
      <c r="A1211" s="2">
        <f>+[4]Junio!A17</f>
        <v>20</v>
      </c>
      <c r="B1211" s="6">
        <f>+[4]Junio!H17/1000000</f>
        <v>149.07823475999999</v>
      </c>
      <c r="D1211" s="8">
        <f>+[4]Junio!J17</f>
        <v>7.2310285199274524</v>
      </c>
    </row>
    <row r="1212" spans="1:4" x14ac:dyDescent="0.25">
      <c r="A1212" s="2">
        <f>+[4]Junio!A18</f>
        <v>21</v>
      </c>
      <c r="B1212" s="6">
        <f>+[4]Junio!H18/1000000</f>
        <v>524.91420698000002</v>
      </c>
      <c r="D1212" s="8">
        <f>+[4]Junio!J18</f>
        <v>7.1265392716404996</v>
      </c>
    </row>
    <row r="1213" spans="1:4" x14ac:dyDescent="0.25">
      <c r="A1213" s="2">
        <f>+[4]Junio!A19</f>
        <v>22</v>
      </c>
      <c r="B1213" s="6">
        <f>+[4]Junio!H19/1000000</f>
        <v>358.81420697999999</v>
      </c>
      <c r="D1213" s="8">
        <f>+[4]Junio!J19</f>
        <v>8.0896928098691294</v>
      </c>
    </row>
    <row r="1214" spans="1:4" x14ac:dyDescent="0.25">
      <c r="A1214" s="2">
        <f>+[4]Junio!A20</f>
        <v>23</v>
      </c>
      <c r="B1214" s="6">
        <f>+[4]Junio!H20/1000000</f>
        <v>538.77823476000003</v>
      </c>
      <c r="D1214" s="8">
        <f>+[4]Junio!J20</f>
        <v>8.6590515818037321</v>
      </c>
    </row>
    <row r="1215" spans="1:4" x14ac:dyDescent="0.25">
      <c r="A1215" s="2">
        <f>+[4]Junio!A21</f>
        <v>24</v>
      </c>
      <c r="B1215" s="6">
        <f>+[4]Junio!H21/1000000</f>
        <v>941</v>
      </c>
      <c r="D1215" s="8">
        <f>+[4]Junio!J21</f>
        <v>7.5411795961742829</v>
      </c>
    </row>
    <row r="1216" spans="1:4" x14ac:dyDescent="0.25">
      <c r="A1216" s="2">
        <f>+[4]Junio!A22</f>
        <v>27</v>
      </c>
      <c r="B1216" s="6">
        <f>+[4]Junio!H22/1000000</f>
        <v>18.478234760000003</v>
      </c>
      <c r="D1216" s="8">
        <f>+[4]Junio!J22</f>
        <v>6.2605290733951033</v>
      </c>
    </row>
    <row r="1217" spans="1:4" x14ac:dyDescent="0.25">
      <c r="A1217" s="2">
        <f>+[4]Junio!A23</f>
        <v>28</v>
      </c>
      <c r="B1217" s="6">
        <f>+[4]Junio!H23/1000000</f>
        <v>114.37062748999999</v>
      </c>
      <c r="D1217" s="8">
        <f>+[4]Junio!J23</f>
        <v>9.0781871329750441</v>
      </c>
    </row>
    <row r="1218" spans="1:4" x14ac:dyDescent="0.25">
      <c r="A1218" s="2">
        <f>+[4]Junio!A24</f>
        <v>29</v>
      </c>
      <c r="B1218" s="6">
        <f>+[4]Junio!H24/1000000</f>
        <v>11.3</v>
      </c>
      <c r="D1218" s="8">
        <f>+[4]Junio!J24</f>
        <v>6.25</v>
      </c>
    </row>
    <row r="1219" spans="1:4" x14ac:dyDescent="0.25">
      <c r="A1219" s="2">
        <f>+[4]Junio!A25</f>
        <v>30</v>
      </c>
      <c r="B1219" s="6">
        <f>+[4]Junio!H25/1000000</f>
        <v>215.78267391</v>
      </c>
      <c r="D1219" s="8">
        <f>+[4]Junio!J25</f>
        <v>8.239356617142219</v>
      </c>
    </row>
    <row r="1221" spans="1:4" x14ac:dyDescent="0.25">
      <c r="A1221" s="39" t="s">
        <v>74</v>
      </c>
      <c r="B1221" s="36">
        <f>SUM(B1222:B1242)</f>
        <v>3566.68527481</v>
      </c>
      <c r="C1221" s="37"/>
      <c r="D1221" s="38">
        <f>IFERROR((SUMPRODUCT(B1222:B1242,D1222:D1242)/SUM(B1222:B1242))/100,"")</f>
        <v>9.7345007193016378E-2</v>
      </c>
    </row>
    <row r="1222" spans="1:4" x14ac:dyDescent="0.25">
      <c r="A1222" s="2">
        <f>+[4]Julio!A5</f>
        <v>1</v>
      </c>
      <c r="B1222" s="6">
        <f>+[4]Julio!H5/1000000</f>
        <v>88.156917959999987</v>
      </c>
      <c r="D1222" s="8">
        <f>+[4]Julio!J5</f>
        <v>6.8965743281300176</v>
      </c>
    </row>
    <row r="1223" spans="1:4" x14ac:dyDescent="0.25">
      <c r="A1223" s="2">
        <f>+[4]Julio!A6</f>
        <v>4</v>
      </c>
      <c r="B1223" s="6">
        <f>+[4]Julio!H6/1000000</f>
        <v>12.9</v>
      </c>
      <c r="D1223" s="8">
        <f>+[4]Julio!J6</f>
        <v>8</v>
      </c>
    </row>
    <row r="1224" spans="1:4" x14ac:dyDescent="0.25">
      <c r="A1224" s="2">
        <f>+[4]Julio!A7</f>
        <v>5</v>
      </c>
      <c r="B1224" s="6">
        <f>+[4]Julio!H7/1000000</f>
        <v>98.3</v>
      </c>
      <c r="D1224" s="8">
        <f>+[4]Julio!J7</f>
        <v>8.5</v>
      </c>
    </row>
    <row r="1225" spans="1:4" x14ac:dyDescent="0.25">
      <c r="A1225" s="2">
        <f>+[4]Julio!A8</f>
        <v>6</v>
      </c>
      <c r="B1225" s="6">
        <f>+[4]Julio!H8/1000000</f>
        <v>143.9</v>
      </c>
      <c r="D1225" s="8">
        <f>+[4]Julio!J8</f>
        <v>8.8752605976372489</v>
      </c>
    </row>
    <row r="1226" spans="1:4" x14ac:dyDescent="0.25">
      <c r="A1226" s="2">
        <f>+[4]Julio!A9</f>
        <v>7</v>
      </c>
      <c r="B1226" s="6">
        <f>+[4]Julio!H9/1000000</f>
        <v>410.9</v>
      </c>
      <c r="D1226" s="8">
        <f>+[4]Julio!J9</f>
        <v>9.3182039425651002</v>
      </c>
    </row>
    <row r="1227" spans="1:4" x14ac:dyDescent="0.25">
      <c r="A1227" s="2">
        <f>+[4]Julio!A10</f>
        <v>8</v>
      </c>
      <c r="B1227" s="6">
        <f>+[4]Julio!H10/1000000</f>
        <v>17.8</v>
      </c>
      <c r="D1227" s="8">
        <f>+[4]Julio!J10</f>
        <v>8.5</v>
      </c>
    </row>
    <row r="1228" spans="1:4" x14ac:dyDescent="0.25">
      <c r="A1228" s="2">
        <f>+[4]Julio!A11</f>
        <v>11</v>
      </c>
      <c r="B1228" s="6">
        <f>+[4]Julio!H11/1000000</f>
        <v>68.400000000000006</v>
      </c>
      <c r="D1228" s="8">
        <f>+[4]Julio!J11</f>
        <v>8.7429824561403517</v>
      </c>
    </row>
    <row r="1229" spans="1:4" x14ac:dyDescent="0.25">
      <c r="A1229" s="2">
        <f>+[4]Julio!A12</f>
        <v>12</v>
      </c>
      <c r="B1229" s="6">
        <f>+[4]Julio!H12/1000000</f>
        <v>126.25681796000001</v>
      </c>
      <c r="D1229" s="8">
        <f>+[4]Julio!J12</f>
        <v>9.2920364350674625</v>
      </c>
    </row>
    <row r="1230" spans="1:4" x14ac:dyDescent="0.25">
      <c r="A1230" s="2">
        <f>+[4]Julio!A13</f>
        <v>13</v>
      </c>
      <c r="B1230" s="6">
        <f>+[4]Julio!H13/1000000</f>
        <v>107</v>
      </c>
      <c r="D1230" s="8">
        <f>+[4]Julio!J13</f>
        <v>10.369158878504672</v>
      </c>
    </row>
    <row r="1231" spans="1:4" x14ac:dyDescent="0.25">
      <c r="A1231" s="2">
        <f>+[4]Julio!A14</f>
        <v>14</v>
      </c>
      <c r="B1231" s="6">
        <f>+[4]Julio!H14/1000000</f>
        <v>437</v>
      </c>
      <c r="D1231" s="8">
        <f>+[4]Julio!J14</f>
        <v>10.36212814645309</v>
      </c>
    </row>
    <row r="1232" spans="1:4" x14ac:dyDescent="0.25">
      <c r="A1232" s="2">
        <f>+[4]Julio!A15</f>
        <v>15</v>
      </c>
      <c r="B1232" s="6">
        <f>+[4]Julio!H15/1000000</f>
        <v>515.05717962999995</v>
      </c>
      <c r="D1232" s="8">
        <f>+[4]Julio!J15</f>
        <v>10.363870727303777</v>
      </c>
    </row>
    <row r="1233" spans="1:4" x14ac:dyDescent="0.25">
      <c r="A1233" s="2">
        <f>+[4]Julio!A16</f>
        <v>18</v>
      </c>
      <c r="B1233" s="6">
        <f>+[4]Julio!H16/1000000</f>
        <v>139.4</v>
      </c>
      <c r="D1233" s="8">
        <f>+[4]Julio!J16</f>
        <v>9.7912482065997128</v>
      </c>
    </row>
    <row r="1234" spans="1:4" x14ac:dyDescent="0.25">
      <c r="A1234" s="2">
        <f>+[4]Julio!A17</f>
        <v>19</v>
      </c>
      <c r="B1234" s="6">
        <f>+[4]Julio!H17/1000000</f>
        <v>179.4</v>
      </c>
      <c r="D1234" s="8">
        <f>+[4]Julio!J17</f>
        <v>9.9492753623188399</v>
      </c>
    </row>
    <row r="1235" spans="1:4" x14ac:dyDescent="0.25">
      <c r="A1235" s="2">
        <f>+[4]Julio!A18</f>
        <v>20</v>
      </c>
      <c r="B1235" s="6">
        <f>+[4]Julio!H18/1000000</f>
        <v>184.9</v>
      </c>
      <c r="D1235" s="8">
        <f>+[4]Julio!J18</f>
        <v>10.068415359653867</v>
      </c>
    </row>
    <row r="1236" spans="1:4" x14ac:dyDescent="0.25">
      <c r="A1236" s="2">
        <f>+[4]Julio!A19</f>
        <v>21</v>
      </c>
      <c r="B1236" s="6">
        <f>+[4]Julio!H19/1000000</f>
        <v>256.65717962999997</v>
      </c>
      <c r="D1236" s="8">
        <f>+[4]Julio!J19</f>
        <v>9.8616607701148844</v>
      </c>
    </row>
    <row r="1237" spans="1:4" x14ac:dyDescent="0.25">
      <c r="A1237" s="2">
        <f>+[4]Julio!A20</f>
        <v>22</v>
      </c>
      <c r="B1237" s="6">
        <f>+[4]Julio!H20/1000000</f>
        <v>170</v>
      </c>
      <c r="D1237" s="8">
        <f>+[4]Julio!J20</f>
        <v>10.15</v>
      </c>
    </row>
    <row r="1238" spans="1:4" x14ac:dyDescent="0.25">
      <c r="A1238" s="2">
        <f>+[4]Julio!A21</f>
        <v>25</v>
      </c>
      <c r="B1238" s="6">
        <f>+[4]Julio!H21/1000000</f>
        <v>225.65717963</v>
      </c>
      <c r="D1238" s="8">
        <f>+[4]Julio!J21</f>
        <v>9.2991263123587604</v>
      </c>
    </row>
    <row r="1239" spans="1:4" x14ac:dyDescent="0.25">
      <c r="A1239" s="2">
        <f>+[4]Julio!A22</f>
        <v>26</v>
      </c>
      <c r="B1239" s="6">
        <f>+[4]Julio!H22/1000000</f>
        <v>0</v>
      </c>
      <c r="D1239" s="8" t="str">
        <f>+[4]Julio!J22</f>
        <v xml:space="preserve"> </v>
      </c>
    </row>
    <row r="1240" spans="1:4" x14ac:dyDescent="0.25">
      <c r="A1240" s="2">
        <f>+[4]Julio!A23</f>
        <v>27</v>
      </c>
      <c r="B1240" s="6">
        <f>+[4]Julio!H23/1000000</f>
        <v>0</v>
      </c>
      <c r="D1240" s="8" t="str">
        <f>+[4]Julio!J23</f>
        <v xml:space="preserve"> </v>
      </c>
    </row>
    <row r="1241" spans="1:4" x14ac:dyDescent="0.25">
      <c r="A1241" s="2">
        <f>+[4]Julio!A24</f>
        <v>28</v>
      </c>
      <c r="B1241" s="6">
        <f>+[4]Julio!H24/1000000</f>
        <v>225</v>
      </c>
      <c r="D1241" s="8">
        <f>+[4]Julio!J24</f>
        <v>10.5</v>
      </c>
    </row>
    <row r="1242" spans="1:4" x14ac:dyDescent="0.25">
      <c r="A1242" s="2">
        <f>+[4]Julio!A25</f>
        <v>29</v>
      </c>
      <c r="B1242" s="6">
        <f>+[4]Julio!H25/1000000</f>
        <v>160</v>
      </c>
      <c r="D1242" s="8">
        <f>+[4]Julio!J25</f>
        <v>9</v>
      </c>
    </row>
    <row r="1244" spans="1:4" x14ac:dyDescent="0.25">
      <c r="A1244" s="39" t="s">
        <v>73</v>
      </c>
      <c r="B1244" s="36">
        <f>SUM(B1245:B1265)</f>
        <v>1544.8569321200002</v>
      </c>
      <c r="C1244" s="37"/>
      <c r="D1244" s="38">
        <f>IFERROR((SUMPRODUCT(B1245:B1265,D1245:D1265)/SUM(B1245:B1265))/100,"")</f>
        <v>7.949429852125664E-2</v>
      </c>
    </row>
    <row r="1245" spans="1:4" x14ac:dyDescent="0.25">
      <c r="A1245" s="2">
        <f>+[4]Agosto!A5</f>
        <v>1</v>
      </c>
      <c r="B1245" s="6">
        <f>+[4]Agosto!H5/1000000</f>
        <v>0</v>
      </c>
      <c r="D1245" s="8" t="str">
        <f>+[4]Agosto!J5</f>
        <v xml:space="preserve"> </v>
      </c>
    </row>
    <row r="1246" spans="1:4" x14ac:dyDescent="0.25">
      <c r="A1246" s="2">
        <f>+[4]Agosto!A6</f>
        <v>2</v>
      </c>
      <c r="B1246" s="6">
        <f>+[4]Agosto!H6/1000000</f>
        <v>90.657179630000002</v>
      </c>
      <c r="D1246" s="8">
        <f>+[4]Agosto!J6</f>
        <v>9.5</v>
      </c>
    </row>
    <row r="1247" spans="1:4" x14ac:dyDescent="0.25">
      <c r="A1247" s="2">
        <f>+[4]Agosto!A7</f>
        <v>3</v>
      </c>
      <c r="B1247" s="6">
        <f>+[4]Agosto!H7/1000000</f>
        <v>40</v>
      </c>
      <c r="D1247" s="8">
        <f>+[4]Agosto!J7</f>
        <v>9.5</v>
      </c>
    </row>
    <row r="1248" spans="1:4" x14ac:dyDescent="0.25">
      <c r="A1248" s="2">
        <f>+[4]Agosto!A8</f>
        <v>4</v>
      </c>
      <c r="B1248" s="6">
        <f>+[4]Agosto!H8/1000000</f>
        <v>62.247656380000002</v>
      </c>
      <c r="D1248" s="8">
        <f>+[4]Agosto!J8</f>
        <v>8.75</v>
      </c>
    </row>
    <row r="1249" spans="1:4" x14ac:dyDescent="0.25">
      <c r="A1249" s="2">
        <f>+[4]Agosto!A9</f>
        <v>5</v>
      </c>
      <c r="B1249" s="6">
        <f>+[4]Agosto!H9/1000000</f>
        <v>0</v>
      </c>
      <c r="D1249" s="8" t="str">
        <f>+[4]Agosto!J9</f>
        <v xml:space="preserve"> </v>
      </c>
    </row>
    <row r="1250" spans="1:4" x14ac:dyDescent="0.25">
      <c r="A1250" s="2">
        <f>+[4]Agosto!A10</f>
        <v>8</v>
      </c>
      <c r="B1250" s="6">
        <f>+[4]Agosto!H10/1000000</f>
        <v>0</v>
      </c>
      <c r="D1250" s="8" t="str">
        <f>+[4]Agosto!J10</f>
        <v xml:space="preserve"> </v>
      </c>
    </row>
    <row r="1251" spans="1:4" x14ac:dyDescent="0.25">
      <c r="A1251" s="2">
        <f>+[4]Agosto!A11</f>
        <v>9</v>
      </c>
      <c r="B1251" s="6">
        <f>+[4]Agosto!H11/1000000</f>
        <v>134.90473600999999</v>
      </c>
      <c r="D1251" s="8">
        <f>+[4]Agosto!J11</f>
        <v>9.0000000000000018</v>
      </c>
    </row>
    <row r="1252" spans="1:4" x14ac:dyDescent="0.25">
      <c r="A1252" s="2">
        <f>+[4]Agosto!A12</f>
        <v>10</v>
      </c>
      <c r="B1252" s="6">
        <f>+[4]Agosto!H12/1000000</f>
        <v>83</v>
      </c>
      <c r="D1252" s="8">
        <f>+[4]Agosto!J12</f>
        <v>8</v>
      </c>
    </row>
    <row r="1253" spans="1:4" x14ac:dyDescent="0.25">
      <c r="A1253" s="2">
        <f>+[4]Agosto!A13</f>
        <v>11</v>
      </c>
      <c r="B1253" s="6">
        <f>+[4]Agosto!H13/1000000</f>
        <v>0</v>
      </c>
      <c r="D1253" s="8" t="str">
        <f>+[4]Agosto!J13</f>
        <v xml:space="preserve"> </v>
      </c>
    </row>
    <row r="1254" spans="1:4" x14ac:dyDescent="0.25">
      <c r="A1254" s="2">
        <f>+[4]Agosto!A14</f>
        <v>12</v>
      </c>
      <c r="B1254" s="6">
        <f>+[4]Agosto!H14/1000000</f>
        <v>0</v>
      </c>
      <c r="D1254" s="8" t="str">
        <f>+[4]Agosto!J14</f>
        <v xml:space="preserve"> </v>
      </c>
    </row>
    <row r="1255" spans="1:4" x14ac:dyDescent="0.25">
      <c r="A1255" s="2">
        <f>+[4]Agosto!A15</f>
        <v>15</v>
      </c>
      <c r="B1255" s="6">
        <f>+[4]Agosto!H15/1000000</f>
        <v>15</v>
      </c>
      <c r="D1255" s="8">
        <f>+[4]Agosto!J15</f>
        <v>6.5</v>
      </c>
    </row>
    <row r="1256" spans="1:4" x14ac:dyDescent="0.25">
      <c r="A1256" s="2">
        <f>+[4]Agosto!A16</f>
        <v>17</v>
      </c>
      <c r="B1256" s="6">
        <f>+[4]Agosto!H16/1000000</f>
        <v>107.90473601000001</v>
      </c>
      <c r="D1256" s="8">
        <f>+[4]Agosto!J16</f>
        <v>7.2499999999999991</v>
      </c>
    </row>
    <row r="1257" spans="1:4" x14ac:dyDescent="0.25">
      <c r="A1257" s="2">
        <f>+[4]Agosto!A17</f>
        <v>18</v>
      </c>
      <c r="B1257" s="6">
        <f>+[4]Agosto!H17/1000000</f>
        <v>107.90473601000001</v>
      </c>
      <c r="D1257" s="8">
        <f>+[4]Agosto!J17</f>
        <v>7.2499999999999991</v>
      </c>
    </row>
    <row r="1258" spans="1:4" x14ac:dyDescent="0.25">
      <c r="A1258" s="2">
        <f>+[4]Agosto!A18</f>
        <v>19</v>
      </c>
      <c r="B1258" s="6">
        <f>+[4]Agosto!H18/1000000</f>
        <v>147.90473600999999</v>
      </c>
      <c r="D1258" s="8">
        <f>+[4]Agosto!J18</f>
        <v>7.6610110010060124</v>
      </c>
    </row>
    <row r="1259" spans="1:4" x14ac:dyDescent="0.25">
      <c r="A1259" s="2">
        <f>+[4]Agosto!A19</f>
        <v>22</v>
      </c>
      <c r="B1259" s="6">
        <f>+[4]Agosto!H19/1000000</f>
        <v>107.90473601000001</v>
      </c>
      <c r="D1259" s="8">
        <f>+[4]Agosto!J19</f>
        <v>7.2499999999999991</v>
      </c>
    </row>
    <row r="1260" spans="1:4" x14ac:dyDescent="0.25">
      <c r="A1260" s="2">
        <f>+[4]Agosto!A20</f>
        <v>23</v>
      </c>
      <c r="B1260" s="6">
        <f>+[4]Agosto!H20/1000000</f>
        <v>107.90473601000001</v>
      </c>
      <c r="D1260" s="8">
        <f>+[4]Agosto!J20</f>
        <v>7.3499999999999988</v>
      </c>
    </row>
    <row r="1261" spans="1:4" x14ac:dyDescent="0.25">
      <c r="A1261" s="2">
        <f>+[4]Agosto!A21</f>
        <v>24</v>
      </c>
      <c r="B1261" s="6">
        <f>+[4]Agosto!H21/1000000</f>
        <v>107.90473601000001</v>
      </c>
      <c r="D1261" s="8">
        <f>+[4]Agosto!J21</f>
        <v>7.3499999999999988</v>
      </c>
    </row>
    <row r="1262" spans="1:4" x14ac:dyDescent="0.25">
      <c r="A1262" s="2">
        <f>+[4]Agosto!A22</f>
        <v>25</v>
      </c>
      <c r="B1262" s="6">
        <f>+[4]Agosto!H22/1000000</f>
        <v>107.90473601000001</v>
      </c>
      <c r="D1262" s="8">
        <f>+[4]Agosto!J22</f>
        <v>8</v>
      </c>
    </row>
    <row r="1263" spans="1:4" x14ac:dyDescent="0.25">
      <c r="A1263" s="2">
        <f>+[4]Agosto!A23</f>
        <v>26</v>
      </c>
      <c r="B1263" s="6">
        <f>+[4]Agosto!H23/1000000</f>
        <v>107.90473601000001</v>
      </c>
      <c r="D1263" s="8">
        <f>+[4]Agosto!J23</f>
        <v>8</v>
      </c>
    </row>
    <row r="1264" spans="1:4" x14ac:dyDescent="0.25">
      <c r="A1264" s="2">
        <f>+[4]Agosto!A24</f>
        <v>29</v>
      </c>
      <c r="B1264" s="6">
        <f>+[4]Agosto!H24/1000000</f>
        <v>107.90473601000001</v>
      </c>
      <c r="D1264" s="8">
        <f>+[4]Agosto!J24</f>
        <v>8</v>
      </c>
    </row>
    <row r="1265" spans="1:4" x14ac:dyDescent="0.25">
      <c r="A1265" s="2">
        <f>+[4]Agosto!A25</f>
        <v>30</v>
      </c>
      <c r="B1265" s="6">
        <f>+[4]Agosto!H25/1000000</f>
        <v>107.90473601000001</v>
      </c>
      <c r="D1265" s="8">
        <f>+[4]Agosto!J25</f>
        <v>8</v>
      </c>
    </row>
    <row r="1266" spans="1:4" x14ac:dyDescent="0.25">
      <c r="A1266" s="2">
        <f>+[4]Agosto!A26</f>
        <v>31</v>
      </c>
      <c r="B1266" s="6">
        <f>+[4]Agosto!H26/1000000</f>
        <v>267</v>
      </c>
      <c r="D1266" s="8">
        <f>+[4]Agosto!J26</f>
        <v>10.187265917602996</v>
      </c>
    </row>
    <row r="1268" spans="1:4" x14ac:dyDescent="0.25">
      <c r="A1268" s="39" t="s">
        <v>72</v>
      </c>
      <c r="B1268" s="36">
        <f>SUM(B1269:B1289)</f>
        <v>1761.89713325</v>
      </c>
      <c r="C1268" s="37"/>
      <c r="D1268" s="38">
        <f>IFERROR((SUMPRODUCT(B1269:B1289,D1269:D1289)/SUM(B1269:B1289))/100,"")</f>
        <v>0.10152085069040169</v>
      </c>
    </row>
    <row r="1269" spans="1:4" x14ac:dyDescent="0.25">
      <c r="A1269" s="2">
        <f>+[4]Septiembre!A5</f>
        <v>1</v>
      </c>
      <c r="B1269" s="6">
        <f>+[4]Septiembre!H5/1000000</f>
        <v>107.90473601000001</v>
      </c>
      <c r="D1269" s="8">
        <f>+[4]Septiembre!J5</f>
        <v>8</v>
      </c>
    </row>
    <row r="1270" spans="1:4" x14ac:dyDescent="0.25">
      <c r="A1270" s="2">
        <f>+[4]Septiembre!A6</f>
        <v>2</v>
      </c>
      <c r="B1270" s="6">
        <f>+[4]Septiembre!H6/1000000</f>
        <v>0</v>
      </c>
      <c r="D1270" s="8" t="str">
        <f>+[4]Septiembre!J6</f>
        <v xml:space="preserve"> </v>
      </c>
    </row>
    <row r="1271" spans="1:4" x14ac:dyDescent="0.25">
      <c r="A1271" s="2">
        <f>+[4]Septiembre!A7</f>
        <v>5</v>
      </c>
      <c r="B1271" s="6">
        <f>+[4]Septiembre!H7/1000000</f>
        <v>0</v>
      </c>
      <c r="D1271" s="8" t="str">
        <f>+[4]Septiembre!J7</f>
        <v xml:space="preserve"> </v>
      </c>
    </row>
    <row r="1272" spans="1:4" x14ac:dyDescent="0.25">
      <c r="A1272" s="2">
        <f>+[4]Septiembre!A8</f>
        <v>6</v>
      </c>
      <c r="B1272" s="6">
        <f>+[4]Septiembre!H8/1000000</f>
        <v>0</v>
      </c>
      <c r="D1272" s="8" t="str">
        <f>+[4]Septiembre!J8</f>
        <v xml:space="preserve"> </v>
      </c>
    </row>
    <row r="1273" spans="1:4" x14ac:dyDescent="0.25">
      <c r="A1273" s="2">
        <f>+[4]Septiembre!A9</f>
        <v>7</v>
      </c>
      <c r="B1273" s="6">
        <f>+[4]Septiembre!H9/1000000</f>
        <v>0</v>
      </c>
      <c r="D1273" s="8" t="str">
        <f>+[4]Septiembre!J9</f>
        <v xml:space="preserve"> </v>
      </c>
    </row>
    <row r="1274" spans="1:4" x14ac:dyDescent="0.25">
      <c r="A1274" s="2">
        <f>+[4]Septiembre!A10</f>
        <v>8</v>
      </c>
      <c r="B1274" s="6">
        <f>+[4]Septiembre!H10/1000000</f>
        <v>0</v>
      </c>
      <c r="D1274" s="8" t="str">
        <f>+[4]Septiembre!J10</f>
        <v xml:space="preserve"> </v>
      </c>
    </row>
    <row r="1275" spans="1:4" x14ac:dyDescent="0.25">
      <c r="A1275" s="2">
        <f>+[4]Septiembre!A11</f>
        <v>9</v>
      </c>
      <c r="B1275" s="6">
        <f>+[4]Septiembre!H11/1000000</f>
        <v>0</v>
      </c>
      <c r="D1275" s="8" t="str">
        <f>+[4]Septiembre!J11</f>
        <v xml:space="preserve"> </v>
      </c>
    </row>
    <row r="1276" spans="1:4" x14ac:dyDescent="0.25">
      <c r="A1276" s="2">
        <f>+[4]Septiembre!A12</f>
        <v>12</v>
      </c>
      <c r="B1276" s="6">
        <f>+[4]Septiembre!H12/1000000</f>
        <v>200</v>
      </c>
      <c r="D1276" s="8">
        <f>+[4]Septiembre!J12</f>
        <v>9</v>
      </c>
    </row>
    <row r="1277" spans="1:4" x14ac:dyDescent="0.25">
      <c r="A1277" s="2">
        <f>+[4]Septiembre!A13</f>
        <v>13</v>
      </c>
      <c r="B1277" s="6">
        <f>+[4]Septiembre!H13/1000000</f>
        <v>0</v>
      </c>
      <c r="D1277" s="8" t="str">
        <f>+[4]Septiembre!J13</f>
        <v xml:space="preserve"> </v>
      </c>
    </row>
    <row r="1278" spans="1:4" x14ac:dyDescent="0.25">
      <c r="A1278" s="2">
        <f>+[4]Septiembre!A14</f>
        <v>14</v>
      </c>
      <c r="B1278" s="6">
        <f>+[4]Septiembre!H14/1000000</f>
        <v>0</v>
      </c>
      <c r="D1278" s="8" t="str">
        <f>+[4]Septiembre!J14</f>
        <v xml:space="preserve"> </v>
      </c>
    </row>
    <row r="1279" spans="1:4" x14ac:dyDescent="0.25">
      <c r="A1279" s="2">
        <f>+[4]Septiembre!A15</f>
        <v>15</v>
      </c>
      <c r="B1279" s="6">
        <f>+[4]Septiembre!H15/1000000</f>
        <v>0</v>
      </c>
      <c r="D1279" s="8" t="str">
        <f>+[4]Septiembre!J15</f>
        <v xml:space="preserve"> </v>
      </c>
    </row>
    <row r="1280" spans="1:4" x14ac:dyDescent="0.25">
      <c r="A1280" s="2">
        <f>+[4]Septiembre!A16</f>
        <v>16</v>
      </c>
      <c r="B1280" s="6">
        <f>+[4]Septiembre!H16/1000000</f>
        <v>0</v>
      </c>
      <c r="D1280" s="8" t="str">
        <f>+[4]Septiembre!J16</f>
        <v xml:space="preserve"> </v>
      </c>
    </row>
    <row r="1281" spans="1:4" x14ac:dyDescent="0.25">
      <c r="A1281" s="2">
        <f>+[4]Septiembre!A17</f>
        <v>20</v>
      </c>
      <c r="B1281" s="6">
        <f>+[4]Septiembre!H17/1000000</f>
        <v>304.19619862000002</v>
      </c>
      <c r="D1281" s="8">
        <f>+[4]Septiembre!J17</f>
        <v>9.7740236704934276</v>
      </c>
    </row>
    <row r="1282" spans="1:4" x14ac:dyDescent="0.25">
      <c r="A1282" s="2">
        <f>+[4]Septiembre!A18</f>
        <v>21</v>
      </c>
      <c r="B1282" s="6">
        <f>+[4]Septiembre!H18/1000000</f>
        <v>59.5</v>
      </c>
      <c r="D1282" s="8">
        <f>+[4]Septiembre!J18</f>
        <v>9</v>
      </c>
    </row>
    <row r="1283" spans="1:4" x14ac:dyDescent="0.25">
      <c r="A1283" s="2">
        <f>+[4]Septiembre!A19</f>
        <v>22</v>
      </c>
      <c r="B1283" s="6">
        <f>+[4]Septiembre!H19/1000000</f>
        <v>0</v>
      </c>
      <c r="D1283" s="8" t="str">
        <f>+[4]Septiembre!J19</f>
        <v xml:space="preserve"> </v>
      </c>
    </row>
    <row r="1284" spans="1:4" x14ac:dyDescent="0.25">
      <c r="A1284" s="2">
        <f>+[4]Septiembre!A20</f>
        <v>23</v>
      </c>
      <c r="B1284" s="6">
        <f>+[4]Septiembre!H20/1000000</f>
        <v>0</v>
      </c>
      <c r="D1284" s="8" t="str">
        <f>+[4]Septiembre!J20</f>
        <v xml:space="preserve"> </v>
      </c>
    </row>
    <row r="1285" spans="1:4" x14ac:dyDescent="0.25">
      <c r="A1285" s="2">
        <f>+[4]Septiembre!A21</f>
        <v>26</v>
      </c>
      <c r="B1285" s="6">
        <f>+[4]Septiembre!H21/1000000</f>
        <v>104.19619862</v>
      </c>
      <c r="D1285" s="8">
        <f>+[4]Septiembre!J21</f>
        <v>10.3</v>
      </c>
    </row>
    <row r="1286" spans="1:4" x14ac:dyDescent="0.25">
      <c r="A1286" s="2">
        <f>+[4]Septiembre!A22</f>
        <v>27</v>
      </c>
      <c r="B1286" s="6">
        <f>+[4]Septiembre!H22/1000000</f>
        <v>250</v>
      </c>
      <c r="D1286" s="8">
        <f>+[4]Septiembre!J22</f>
        <v>10.5</v>
      </c>
    </row>
    <row r="1287" spans="1:4" x14ac:dyDescent="0.25">
      <c r="A1287" s="2">
        <f>+[4]Septiembre!A23</f>
        <v>28</v>
      </c>
      <c r="B1287" s="6">
        <f>+[4]Septiembre!H23/1000000</f>
        <v>190</v>
      </c>
      <c r="D1287" s="8">
        <f>+[4]Septiembre!J23</f>
        <v>10.5</v>
      </c>
    </row>
    <row r="1288" spans="1:4" x14ac:dyDescent="0.25">
      <c r="A1288" s="2">
        <f>+[4]Septiembre!A24</f>
        <v>29</v>
      </c>
      <c r="B1288" s="6">
        <f>+[4]Septiembre!H24/1000000</f>
        <v>201</v>
      </c>
      <c r="D1288" s="8">
        <f>+[4]Septiembre!J24</f>
        <v>10.463184079601991</v>
      </c>
    </row>
    <row r="1289" spans="1:4" x14ac:dyDescent="0.25">
      <c r="A1289" s="2">
        <f>+[4]Septiembre!A25</f>
        <v>30</v>
      </c>
      <c r="B1289" s="6">
        <f>+[4]Septiembre!H25/1000000</f>
        <v>345.1</v>
      </c>
      <c r="D1289" s="8">
        <f>+[4]Septiembre!J25</f>
        <v>11.355114459576935</v>
      </c>
    </row>
    <row r="1291" spans="1:4" x14ac:dyDescent="0.25">
      <c r="A1291" s="39" t="s">
        <v>71</v>
      </c>
      <c r="B1291" s="36">
        <f>SUM(B1292:B1312)</f>
        <v>2741.5</v>
      </c>
      <c r="C1291" s="37"/>
      <c r="D1291" s="38">
        <f>IFERROR((SUMPRODUCT(B1292:B1312,D1292:D1312)/SUM(B1292:B1312))/100,"")</f>
        <v>9.6357377348167059E-2</v>
      </c>
    </row>
    <row r="1292" spans="1:4" x14ac:dyDescent="0.25">
      <c r="A1292" s="2">
        <f>+[4]Octubre!A5</f>
        <v>3</v>
      </c>
      <c r="B1292" s="6">
        <f>+[4]Octubre!H5/1000000</f>
        <v>460</v>
      </c>
      <c r="D1292" s="8">
        <f>+[4]Octubre!J5</f>
        <v>11.152173913043478</v>
      </c>
    </row>
    <row r="1293" spans="1:4" x14ac:dyDescent="0.25">
      <c r="A1293" s="2">
        <f>+[4]Octubre!A6</f>
        <v>4</v>
      </c>
      <c r="B1293" s="6">
        <f>+[4]Octubre!H6/1000000</f>
        <v>0</v>
      </c>
      <c r="D1293" s="8" t="str">
        <f>+[4]Octubre!J6</f>
        <v xml:space="preserve"> </v>
      </c>
    </row>
    <row r="1294" spans="1:4" x14ac:dyDescent="0.25">
      <c r="A1294" s="2">
        <f>+[4]Octubre!A7</f>
        <v>5</v>
      </c>
      <c r="B1294" s="6">
        <f>+[4]Octubre!H7/1000000</f>
        <v>0</v>
      </c>
      <c r="D1294" s="8" t="str">
        <f>+[4]Octubre!J7</f>
        <v xml:space="preserve"> </v>
      </c>
    </row>
    <row r="1295" spans="1:4" x14ac:dyDescent="0.25">
      <c r="A1295" s="2">
        <f>+[4]Octubre!A8</f>
        <v>6</v>
      </c>
      <c r="B1295" s="6">
        <f>+[4]Octubre!H8/1000000</f>
        <v>0</v>
      </c>
      <c r="D1295" s="8" t="str">
        <f>+[4]Octubre!J8</f>
        <v xml:space="preserve"> </v>
      </c>
    </row>
    <row r="1296" spans="1:4" x14ac:dyDescent="0.25">
      <c r="A1296" s="2">
        <f>+[4]Octubre!A9</f>
        <v>7</v>
      </c>
      <c r="B1296" s="6">
        <f>+[4]Octubre!H9/1000000</f>
        <v>0</v>
      </c>
      <c r="D1296" s="8" t="str">
        <f>+[4]Octubre!J9</f>
        <v xml:space="preserve"> </v>
      </c>
    </row>
    <row r="1297" spans="1:4" x14ac:dyDescent="0.25">
      <c r="A1297" s="2">
        <f>+[4]Octubre!A10</f>
        <v>10</v>
      </c>
      <c r="B1297" s="6">
        <f>+[4]Octubre!H10/1000000</f>
        <v>0</v>
      </c>
      <c r="D1297" s="8" t="str">
        <f>+[4]Octubre!J10</f>
        <v xml:space="preserve"> </v>
      </c>
    </row>
    <row r="1298" spans="1:4" x14ac:dyDescent="0.25">
      <c r="A1298" s="2">
        <f>+[4]Octubre!A11</f>
        <v>11</v>
      </c>
      <c r="B1298" s="6">
        <f>+[4]Octubre!H11/1000000</f>
        <v>0</v>
      </c>
      <c r="D1298" s="8" t="str">
        <f>+[4]Octubre!J11</f>
        <v xml:space="preserve"> </v>
      </c>
    </row>
    <row r="1299" spans="1:4" x14ac:dyDescent="0.25">
      <c r="A1299" s="2">
        <f>+[4]Octubre!A12</f>
        <v>12</v>
      </c>
      <c r="B1299" s="6">
        <f>+[4]Octubre!H12/1000000</f>
        <v>0</v>
      </c>
      <c r="D1299" s="8" t="str">
        <f>+[4]Octubre!J12</f>
        <v xml:space="preserve"> </v>
      </c>
    </row>
    <row r="1300" spans="1:4" x14ac:dyDescent="0.25">
      <c r="A1300" s="2">
        <f>+[4]Octubre!A13</f>
        <v>13</v>
      </c>
      <c r="B1300" s="6">
        <f>+[4]Octubre!H13/1000000</f>
        <v>0</v>
      </c>
      <c r="D1300" s="8" t="str">
        <f>+[4]Octubre!J13</f>
        <v xml:space="preserve"> </v>
      </c>
    </row>
    <row r="1301" spans="1:4" x14ac:dyDescent="0.25">
      <c r="A1301" s="2">
        <f>+[4]Octubre!A14</f>
        <v>14</v>
      </c>
      <c r="B1301" s="6">
        <f>+[4]Octubre!H14/1000000</f>
        <v>0</v>
      </c>
      <c r="D1301" s="8" t="str">
        <f>+[4]Octubre!J14</f>
        <v xml:space="preserve"> </v>
      </c>
    </row>
    <row r="1302" spans="1:4" x14ac:dyDescent="0.25">
      <c r="A1302" s="2">
        <f>+[4]Octubre!A15</f>
        <v>17</v>
      </c>
      <c r="B1302" s="6">
        <f>+[4]Octubre!H15/1000000</f>
        <v>0</v>
      </c>
      <c r="D1302" s="8" t="str">
        <f>+[4]Octubre!J15</f>
        <v xml:space="preserve"> </v>
      </c>
    </row>
    <row r="1303" spans="1:4" x14ac:dyDescent="0.25">
      <c r="A1303" s="2">
        <f>+[4]Octubre!A16</f>
        <v>18</v>
      </c>
      <c r="B1303" s="6">
        <f>+[4]Octubre!H16/1000000</f>
        <v>1.5</v>
      </c>
      <c r="D1303" s="8">
        <f>+[4]Octubre!J16</f>
        <v>4.25</v>
      </c>
    </row>
    <row r="1304" spans="1:4" x14ac:dyDescent="0.25">
      <c r="A1304" s="2">
        <f>+[4]Octubre!A17</f>
        <v>19</v>
      </c>
      <c r="B1304" s="6">
        <f>+[4]Octubre!H17/1000000</f>
        <v>0</v>
      </c>
      <c r="D1304" s="8" t="str">
        <f>+[4]Octubre!J17</f>
        <v xml:space="preserve"> </v>
      </c>
    </row>
    <row r="1305" spans="1:4" x14ac:dyDescent="0.25">
      <c r="A1305" s="2">
        <f>+[4]Octubre!A18</f>
        <v>20</v>
      </c>
      <c r="B1305" s="6">
        <f>+[4]Octubre!H18/1000000</f>
        <v>1180</v>
      </c>
      <c r="D1305" s="8">
        <f>+[4]Octubre!J18</f>
        <v>8.8050847457627111</v>
      </c>
    </row>
    <row r="1306" spans="1:4" x14ac:dyDescent="0.25">
      <c r="A1306" s="2">
        <f>+[4]Octubre!A19</f>
        <v>21</v>
      </c>
      <c r="B1306" s="6">
        <f>+[4]Octubre!H19/1000000</f>
        <v>0</v>
      </c>
      <c r="D1306" s="8" t="str">
        <f>+[4]Octubre!J19</f>
        <v xml:space="preserve"> </v>
      </c>
    </row>
    <row r="1307" spans="1:4" x14ac:dyDescent="0.25">
      <c r="A1307" s="2">
        <f>+[4]Octubre!A20</f>
        <v>24</v>
      </c>
      <c r="B1307" s="6">
        <f>+[4]Octubre!H20/1000000</f>
        <v>600</v>
      </c>
      <c r="D1307" s="8">
        <f>+[4]Octubre!J20</f>
        <v>8.7666666666666675</v>
      </c>
    </row>
    <row r="1308" spans="1:4" x14ac:dyDescent="0.25">
      <c r="A1308" s="2">
        <f>+[4]Octubre!A21</f>
        <v>25</v>
      </c>
      <c r="B1308" s="6">
        <f>+[4]Octubre!H21/1000000</f>
        <v>0</v>
      </c>
      <c r="D1308" s="8" t="str">
        <f>+[4]Octubre!J21</f>
        <v xml:space="preserve"> </v>
      </c>
    </row>
    <row r="1309" spans="1:4" x14ac:dyDescent="0.25">
      <c r="A1309" s="2">
        <f>+[4]Octubre!A22</f>
        <v>26</v>
      </c>
      <c r="B1309" s="6">
        <f>+[4]Octubre!H22/1000000</f>
        <v>0</v>
      </c>
      <c r="D1309" s="8" t="str">
        <f>+[4]Octubre!J22</f>
        <v xml:space="preserve"> </v>
      </c>
    </row>
    <row r="1310" spans="1:4" x14ac:dyDescent="0.25">
      <c r="A1310" s="2">
        <f>+[4]Octubre!A23</f>
        <v>27</v>
      </c>
      <c r="B1310" s="6">
        <f>+[4]Octubre!H23/1000000</f>
        <v>100</v>
      </c>
      <c r="D1310" s="8">
        <f>+[4]Octubre!J23</f>
        <v>10.199999999999999</v>
      </c>
    </row>
    <row r="1311" spans="1:4" x14ac:dyDescent="0.25">
      <c r="A1311" s="2">
        <f>+[4]Octubre!A24</f>
        <v>28</v>
      </c>
      <c r="B1311" s="6">
        <f>+[4]Octubre!H24/1000000</f>
        <v>100</v>
      </c>
      <c r="D1311" s="8">
        <f>+[4]Octubre!J24</f>
        <v>10.1</v>
      </c>
    </row>
    <row r="1312" spans="1:4" x14ac:dyDescent="0.25">
      <c r="A1312" s="2">
        <f>+[4]Octubre!A25</f>
        <v>31</v>
      </c>
      <c r="B1312" s="6">
        <f>+[4]Octubre!H25/1000000</f>
        <v>300</v>
      </c>
      <c r="D1312" s="8">
        <f>+[4]Octubre!J25</f>
        <v>12</v>
      </c>
    </row>
    <row r="1314" spans="1:4" x14ac:dyDescent="0.25">
      <c r="A1314" s="39" t="s">
        <v>75</v>
      </c>
      <c r="B1314" s="36">
        <f>SUM(B1315:B1336)</f>
        <v>1231.97705797</v>
      </c>
      <c r="C1314" s="37"/>
      <c r="D1314" s="38">
        <f>IFERROR((SUMPRODUCT(B1315:B1336,D1315:D1336)/SUM(B1315:B1336))/100,"")</f>
        <v>0.11412283340326511</v>
      </c>
    </row>
    <row r="1315" spans="1:4" x14ac:dyDescent="0.25">
      <c r="A1315" s="2">
        <f>+[4]Noviembre!A5</f>
        <v>1</v>
      </c>
      <c r="B1315" s="6">
        <f>+[4]Noviembre!H5/1000000</f>
        <v>0</v>
      </c>
      <c r="D1315" s="8" t="str">
        <f>+[4]Noviembre!J5</f>
        <v xml:space="preserve"> </v>
      </c>
    </row>
    <row r="1316" spans="1:4" x14ac:dyDescent="0.25">
      <c r="A1316" s="2">
        <f>+[4]Noviembre!A6</f>
        <v>2</v>
      </c>
      <c r="B1316" s="6">
        <f>+[4]Noviembre!H6/1000000</f>
        <v>100</v>
      </c>
      <c r="D1316" s="8">
        <f>+[4]Noviembre!J6</f>
        <v>10.5</v>
      </c>
    </row>
    <row r="1317" spans="1:4" x14ac:dyDescent="0.25">
      <c r="A1317" s="2">
        <f>+[4]Noviembre!A7</f>
        <v>3</v>
      </c>
      <c r="B1317" s="6">
        <f>+[4]Noviembre!H7/1000000</f>
        <v>67</v>
      </c>
      <c r="D1317" s="8">
        <f>+[4]Noviembre!J7</f>
        <v>10.5</v>
      </c>
    </row>
    <row r="1318" spans="1:4" x14ac:dyDescent="0.25">
      <c r="A1318" s="2">
        <f>+[4]Noviembre!A8</f>
        <v>4</v>
      </c>
      <c r="B1318" s="6">
        <f>+[4]Noviembre!H8/1000000</f>
        <v>0</v>
      </c>
      <c r="D1318" s="8" t="str">
        <f>+[4]Noviembre!J8</f>
        <v xml:space="preserve"> </v>
      </c>
    </row>
    <row r="1319" spans="1:4" x14ac:dyDescent="0.25">
      <c r="A1319" s="2">
        <f>+[4]Noviembre!A9</f>
        <v>7</v>
      </c>
      <c r="B1319" s="6">
        <f>+[4]Noviembre!H9/1000000</f>
        <v>0</v>
      </c>
      <c r="D1319" s="8" t="str">
        <f>+[4]Noviembre!J9</f>
        <v xml:space="preserve"> </v>
      </c>
    </row>
    <row r="1320" spans="1:4" x14ac:dyDescent="0.25">
      <c r="A1320" s="2">
        <f>+[4]Noviembre!A10</f>
        <v>8</v>
      </c>
      <c r="B1320" s="6">
        <f>+[4]Noviembre!H10/1000000</f>
        <v>0</v>
      </c>
      <c r="D1320" s="8" t="str">
        <f>+[4]Noviembre!J10</f>
        <v xml:space="preserve"> </v>
      </c>
    </row>
    <row r="1321" spans="1:4" x14ac:dyDescent="0.25">
      <c r="A1321" s="2">
        <f>+[4]Noviembre!A11</f>
        <v>9</v>
      </c>
      <c r="B1321" s="6">
        <f>+[4]Noviembre!H11/1000000</f>
        <v>0</v>
      </c>
      <c r="D1321" s="8" t="str">
        <f>+[4]Noviembre!J11</f>
        <v xml:space="preserve"> </v>
      </c>
    </row>
    <row r="1322" spans="1:4" x14ac:dyDescent="0.25">
      <c r="A1322" s="2">
        <f>+[4]Noviembre!A12</f>
        <v>10</v>
      </c>
      <c r="B1322" s="6">
        <f>+[4]Noviembre!H12/1000000</f>
        <v>0</v>
      </c>
      <c r="D1322" s="8" t="str">
        <f>+[4]Noviembre!J12</f>
        <v xml:space="preserve"> </v>
      </c>
    </row>
    <row r="1323" spans="1:4" x14ac:dyDescent="0.25">
      <c r="A1323" s="2">
        <f>+[4]Noviembre!A13</f>
        <v>11</v>
      </c>
      <c r="B1323" s="6">
        <f>+[4]Noviembre!H13/1000000</f>
        <v>425</v>
      </c>
      <c r="D1323" s="8">
        <f>+[4]Noviembre!J13</f>
        <v>10.882352941176471</v>
      </c>
    </row>
    <row r="1324" spans="1:4" x14ac:dyDescent="0.25">
      <c r="A1324" s="2">
        <f>+[4]Noviembre!A14</f>
        <v>14</v>
      </c>
      <c r="B1324" s="6">
        <f>+[4]Noviembre!H14/1000000</f>
        <v>202.97705797</v>
      </c>
      <c r="D1324" s="8">
        <f>+[4]Noviembre!J14</f>
        <v>11.58343350647541</v>
      </c>
    </row>
    <row r="1325" spans="1:4" x14ac:dyDescent="0.25">
      <c r="A1325" s="2">
        <f>+[4]Noviembre!A15</f>
        <v>15</v>
      </c>
      <c r="B1325" s="6">
        <f>+[4]Noviembre!H15/1000000</f>
        <v>0</v>
      </c>
      <c r="D1325" s="8" t="str">
        <f>+[4]Noviembre!J15</f>
        <v xml:space="preserve"> </v>
      </c>
    </row>
    <row r="1326" spans="1:4" x14ac:dyDescent="0.25">
      <c r="A1326" s="2">
        <f>+[4]Noviembre!A16</f>
        <v>16</v>
      </c>
      <c r="B1326" s="6">
        <f>+[4]Noviembre!H16/1000000</f>
        <v>0</v>
      </c>
      <c r="D1326" s="8" t="str">
        <f>+[4]Noviembre!J16</f>
        <v xml:space="preserve"> </v>
      </c>
    </row>
    <row r="1327" spans="1:4" x14ac:dyDescent="0.25">
      <c r="A1327" s="2">
        <f>+[4]Noviembre!A17</f>
        <v>17</v>
      </c>
      <c r="B1327" s="6">
        <f>+[4]Noviembre!H17/1000000</f>
        <v>0</v>
      </c>
      <c r="D1327" s="8" t="str">
        <f>+[4]Noviembre!J17</f>
        <v xml:space="preserve"> </v>
      </c>
    </row>
    <row r="1328" spans="1:4" x14ac:dyDescent="0.25">
      <c r="A1328" s="2">
        <f>+[4]Noviembre!A18</f>
        <v>18</v>
      </c>
      <c r="B1328" s="6">
        <f>+[4]Noviembre!H18/1000000</f>
        <v>40</v>
      </c>
      <c r="D1328" s="8">
        <f>+[4]Noviembre!J18</f>
        <v>11</v>
      </c>
    </row>
    <row r="1329" spans="1:4" x14ac:dyDescent="0.25">
      <c r="A1329" s="2">
        <f>+[4]Noviembre!A19</f>
        <v>21</v>
      </c>
      <c r="B1329" s="6">
        <f>+[4]Noviembre!H19/1000000</f>
        <v>50</v>
      </c>
      <c r="D1329" s="8">
        <f>+[4]Noviembre!J19</f>
        <v>11.05</v>
      </c>
    </row>
    <row r="1330" spans="1:4" x14ac:dyDescent="0.25">
      <c r="A1330" s="2">
        <f>+[4]Noviembre!A20</f>
        <v>22</v>
      </c>
      <c r="B1330" s="6">
        <f>+[4]Noviembre!H20/1000000</f>
        <v>82</v>
      </c>
      <c r="D1330" s="8">
        <f>+[4]Noviembre!J20</f>
        <v>12.5</v>
      </c>
    </row>
    <row r="1331" spans="1:4" x14ac:dyDescent="0.25">
      <c r="A1331" s="2">
        <f>+[4]Noviembre!A21</f>
        <v>23</v>
      </c>
      <c r="B1331" s="6">
        <f>+[4]Noviembre!H21/1000000</f>
        <v>0</v>
      </c>
      <c r="D1331" s="8" t="str">
        <f>+[4]Noviembre!J21</f>
        <v xml:space="preserve"> </v>
      </c>
    </row>
    <row r="1332" spans="1:4" x14ac:dyDescent="0.25">
      <c r="A1332" s="2">
        <f>+[4]Noviembre!A22</f>
        <v>24</v>
      </c>
      <c r="B1332" s="6">
        <f>+[4]Noviembre!H22/1000000</f>
        <v>165</v>
      </c>
      <c r="D1332" s="8">
        <f>+[4]Noviembre!J22</f>
        <v>12.5</v>
      </c>
    </row>
    <row r="1333" spans="1:4" x14ac:dyDescent="0.25">
      <c r="A1333" s="2">
        <f>+[4]Noviembre!A23</f>
        <v>25</v>
      </c>
      <c r="B1333" s="6">
        <f>+[4]Noviembre!H23/1000000</f>
        <v>100</v>
      </c>
      <c r="D1333" s="8">
        <f>+[4]Noviembre!J23</f>
        <v>12.5</v>
      </c>
    </row>
    <row r="1334" spans="1:4" x14ac:dyDescent="0.25">
      <c r="A1334" s="2">
        <f>+[4]Noviembre!A24</f>
        <v>28</v>
      </c>
      <c r="B1334" s="6">
        <f>+[4]Noviembre!H24/1000000</f>
        <v>0</v>
      </c>
      <c r="D1334" s="8" t="str">
        <f>+[4]Noviembre!J24</f>
        <v xml:space="preserve"> </v>
      </c>
    </row>
    <row r="1335" spans="1:4" x14ac:dyDescent="0.25">
      <c r="A1335" s="2">
        <f>+[4]Noviembre!A25</f>
        <v>29</v>
      </c>
      <c r="B1335" s="6">
        <f>+[4]Noviembre!H25/1000000</f>
        <v>0</v>
      </c>
      <c r="D1335" s="8" t="str">
        <f>+[4]Noviembre!J25</f>
        <v xml:space="preserve"> </v>
      </c>
    </row>
    <row r="1336" spans="1:4" x14ac:dyDescent="0.25">
      <c r="A1336" s="2">
        <f>+[4]Noviembre!A26</f>
        <v>30</v>
      </c>
      <c r="B1336" s="6">
        <f>+[4]Noviembre!H26/1000000</f>
        <v>0</v>
      </c>
      <c r="D1336" s="8" t="str">
        <f>+[4]Noviembre!J26</f>
        <v xml:space="preserve"> </v>
      </c>
    </row>
    <row r="1338" spans="1:4" x14ac:dyDescent="0.25">
      <c r="A1338" s="39" t="s">
        <v>76</v>
      </c>
      <c r="B1338" s="36">
        <f>SUM(B1339:B1359)</f>
        <v>2948.8</v>
      </c>
      <c r="C1338" s="37"/>
      <c r="D1338" s="38">
        <f>IFERROR((SUMPRODUCT(B1339:B1359,D1339:D1359)/SUM(B1339:B1359))/100,"")</f>
        <v>0.11927767227346717</v>
      </c>
    </row>
    <row r="1339" spans="1:4" x14ac:dyDescent="0.25">
      <c r="A1339" s="2">
        <f>+[4]Diciembre!A5</f>
        <v>1</v>
      </c>
      <c r="B1339" s="6">
        <f>+[4]Diciembre!H5/1000000</f>
        <v>0</v>
      </c>
      <c r="D1339" s="8" t="str">
        <f>+[4]Diciembre!J5</f>
        <v xml:space="preserve"> </v>
      </c>
    </row>
    <row r="1340" spans="1:4" x14ac:dyDescent="0.25">
      <c r="A1340" s="2">
        <f>+[4]Diciembre!A6</f>
        <v>2</v>
      </c>
      <c r="B1340" s="6">
        <f>+[4]Diciembre!H6/1000000</f>
        <v>0</v>
      </c>
      <c r="D1340" s="8" t="str">
        <f>+[4]Diciembre!J6</f>
        <v xml:space="preserve"> </v>
      </c>
    </row>
    <row r="1341" spans="1:4" x14ac:dyDescent="0.25">
      <c r="A1341" s="2">
        <f>+[4]Diciembre!A7</f>
        <v>5</v>
      </c>
      <c r="B1341" s="6">
        <f>+[4]Diciembre!H7/1000000</f>
        <v>0</v>
      </c>
      <c r="D1341" s="8" t="str">
        <f>+[4]Diciembre!J7</f>
        <v xml:space="preserve"> </v>
      </c>
    </row>
    <row r="1342" spans="1:4" x14ac:dyDescent="0.25">
      <c r="A1342" s="2">
        <f>+[4]Diciembre!A8</f>
        <v>6</v>
      </c>
      <c r="B1342" s="6">
        <f>+[4]Diciembre!H8/1000000</f>
        <v>0</v>
      </c>
      <c r="D1342" s="8" t="str">
        <f>+[4]Diciembre!J8</f>
        <v xml:space="preserve"> </v>
      </c>
    </row>
    <row r="1343" spans="1:4" x14ac:dyDescent="0.25">
      <c r="A1343" s="2">
        <f>+[4]Diciembre!A9</f>
        <v>7</v>
      </c>
      <c r="B1343" s="6">
        <f>+[4]Diciembre!H9/1000000</f>
        <v>0</v>
      </c>
      <c r="D1343" s="8" t="str">
        <f>+[4]Diciembre!J9</f>
        <v xml:space="preserve"> </v>
      </c>
    </row>
    <row r="1344" spans="1:4" x14ac:dyDescent="0.25">
      <c r="A1344" s="2">
        <f>+[4]Diciembre!A10</f>
        <v>8</v>
      </c>
      <c r="B1344" s="6">
        <f>+[4]Diciembre!H10/1000000</f>
        <v>310</v>
      </c>
      <c r="D1344" s="8">
        <f>+[4]Diciembre!J10</f>
        <v>12</v>
      </c>
    </row>
    <row r="1345" spans="1:4" x14ac:dyDescent="0.25">
      <c r="A1345" s="2">
        <f>+[4]Diciembre!A11</f>
        <v>9</v>
      </c>
      <c r="B1345" s="6">
        <f>+[4]Diciembre!H11/1000000</f>
        <v>275</v>
      </c>
      <c r="D1345" s="8">
        <f>+[4]Diciembre!J11</f>
        <v>12</v>
      </c>
    </row>
    <row r="1346" spans="1:4" x14ac:dyDescent="0.25">
      <c r="A1346" s="2">
        <f>+[4]Diciembre!A12</f>
        <v>12</v>
      </c>
      <c r="B1346" s="6">
        <f>+[4]Diciembre!H12/1000000</f>
        <v>220</v>
      </c>
      <c r="D1346" s="8">
        <f>+[4]Diciembre!J12</f>
        <v>12</v>
      </c>
    </row>
    <row r="1347" spans="1:4" x14ac:dyDescent="0.25">
      <c r="A1347" s="2">
        <f>+[4]Diciembre!A13</f>
        <v>13</v>
      </c>
      <c r="B1347" s="6">
        <f>+[4]Diciembre!H13/1000000</f>
        <v>315</v>
      </c>
      <c r="D1347" s="8">
        <f>+[4]Diciembre!J13</f>
        <v>13.587301587301587</v>
      </c>
    </row>
    <row r="1348" spans="1:4" x14ac:dyDescent="0.25">
      <c r="A1348" s="2">
        <f>+[4]Diciembre!A14</f>
        <v>14</v>
      </c>
      <c r="B1348" s="6">
        <f>+[4]Diciembre!H14/1000000</f>
        <v>85</v>
      </c>
      <c r="D1348" s="8">
        <f>+[4]Diciembre!J14</f>
        <v>12</v>
      </c>
    </row>
    <row r="1349" spans="1:4" x14ac:dyDescent="0.25">
      <c r="A1349" s="2">
        <f>+[4]Diciembre!A15</f>
        <v>15</v>
      </c>
      <c r="B1349" s="6">
        <f>+[4]Diciembre!H15/1000000</f>
        <v>0</v>
      </c>
      <c r="D1349" s="8" t="str">
        <f>+[4]Diciembre!J15</f>
        <v xml:space="preserve"> </v>
      </c>
    </row>
    <row r="1350" spans="1:4" x14ac:dyDescent="0.25">
      <c r="A1350" s="2">
        <f>+[4]Diciembre!A16</f>
        <v>16</v>
      </c>
      <c r="B1350" s="6">
        <f>+[4]Diciembre!H16/1000000</f>
        <v>620</v>
      </c>
      <c r="D1350" s="8">
        <f>+[4]Diciembre!J16</f>
        <v>10.991935483870968</v>
      </c>
    </row>
    <row r="1351" spans="1:4" x14ac:dyDescent="0.25">
      <c r="A1351" s="2">
        <f>+[4]Diciembre!A17</f>
        <v>19</v>
      </c>
      <c r="B1351" s="6">
        <f>+[4]Diciembre!H17/1000000</f>
        <v>0</v>
      </c>
      <c r="D1351" s="8" t="str">
        <f>+[4]Diciembre!J17</f>
        <v xml:space="preserve"> </v>
      </c>
    </row>
    <row r="1352" spans="1:4" x14ac:dyDescent="0.25">
      <c r="A1352" s="2">
        <f>+[4]Diciembre!A18</f>
        <v>20</v>
      </c>
      <c r="B1352" s="6">
        <f>+[4]Diciembre!H18/1000000</f>
        <v>180</v>
      </c>
      <c r="D1352" s="8">
        <f>+[4]Diciembre!J18</f>
        <v>13.111111111111111</v>
      </c>
    </row>
    <row r="1353" spans="1:4" x14ac:dyDescent="0.25">
      <c r="A1353" s="2">
        <f>+[4]Diciembre!A19</f>
        <v>21</v>
      </c>
      <c r="B1353" s="6">
        <f>+[4]Diciembre!H19/1000000</f>
        <v>150</v>
      </c>
      <c r="D1353" s="8">
        <f>+[4]Diciembre!J19</f>
        <v>12</v>
      </c>
    </row>
    <row r="1354" spans="1:4" x14ac:dyDescent="0.25">
      <c r="A1354" s="2">
        <f>+[4]Diciembre!A20</f>
        <v>22</v>
      </c>
      <c r="B1354" s="6">
        <f>+[4]Diciembre!H20/1000000</f>
        <v>215</v>
      </c>
      <c r="D1354" s="8">
        <f>+[4]Diciembre!J20</f>
        <v>11.906976744186046</v>
      </c>
    </row>
    <row r="1355" spans="1:4" x14ac:dyDescent="0.25">
      <c r="A1355" s="2">
        <f>+[4]Diciembre!A21</f>
        <v>23</v>
      </c>
      <c r="B1355" s="6">
        <f>+[4]Diciembre!H21/1000000</f>
        <v>105</v>
      </c>
      <c r="D1355" s="8">
        <f>+[4]Diciembre!J21</f>
        <v>12</v>
      </c>
    </row>
    <row r="1356" spans="1:4" x14ac:dyDescent="0.25">
      <c r="A1356" s="2">
        <f>+[4]Diciembre!A22</f>
        <v>26</v>
      </c>
      <c r="B1356" s="6">
        <f>+[4]Diciembre!H22/1000000</f>
        <v>80</v>
      </c>
      <c r="D1356" s="8">
        <f>+[4]Diciembre!J22</f>
        <v>7</v>
      </c>
    </row>
    <row r="1357" spans="1:4" x14ac:dyDescent="0.25">
      <c r="A1357" s="2">
        <f>+[4]Diciembre!A23</f>
        <v>27</v>
      </c>
      <c r="B1357" s="6">
        <f>+[4]Diciembre!H23/1000000</f>
        <v>90</v>
      </c>
      <c r="D1357" s="8">
        <f>+[4]Diciembre!J23</f>
        <v>11.8</v>
      </c>
    </row>
    <row r="1358" spans="1:4" x14ac:dyDescent="0.25">
      <c r="A1358" s="2">
        <f>+[4]Diciembre!A24</f>
        <v>28</v>
      </c>
      <c r="B1358" s="6">
        <f>+[4]Diciembre!H24/1000000</f>
        <v>78.8</v>
      </c>
      <c r="D1358" s="8">
        <f>+[4]Diciembre!J24</f>
        <v>12</v>
      </c>
    </row>
    <row r="1359" spans="1:4" x14ac:dyDescent="0.25">
      <c r="A1359" s="2">
        <f>+[4]Diciembre!A25</f>
        <v>29</v>
      </c>
      <c r="B1359" s="6">
        <f>+[4]Diciembre!H25/1000000</f>
        <v>225</v>
      </c>
      <c r="D1359" s="8">
        <f>+[4]Diciembre!J25</f>
        <v>12.666666666666666</v>
      </c>
    </row>
    <row r="1360" spans="1:4" x14ac:dyDescent="0.25">
      <c r="A1360" s="2">
        <f>+[4]Diciembre!A26</f>
        <v>30</v>
      </c>
      <c r="B1360" s="6">
        <f>+[4]Diciembre!H26/1000000</f>
        <v>0</v>
      </c>
      <c r="D1360" s="8" t="str">
        <f>+[4]Diciembre!J26</f>
        <v xml:space="preserve"> </v>
      </c>
    </row>
    <row r="1362" spans="1:4" x14ac:dyDescent="0.25">
      <c r="A1362" s="44">
        <v>2023</v>
      </c>
      <c r="B1362" s="44"/>
      <c r="C1362" s="44"/>
      <c r="D1362" s="44"/>
    </row>
    <row r="1363" spans="1:4" x14ac:dyDescent="0.25">
      <c r="A1363" s="39" t="s">
        <v>78</v>
      </c>
      <c r="B1363" s="36">
        <f>SUM(B1364:B1382)</f>
        <v>525</v>
      </c>
      <c r="C1363" s="37"/>
      <c r="D1363" s="38">
        <f>IFERROR((SUMPRODUCT(B1364:B1382,D1364:D1382)/SUM(B1364:B1382))/100,"")</f>
        <v>0.12304761904761906</v>
      </c>
    </row>
    <row r="1364" spans="1:4" x14ac:dyDescent="0.25">
      <c r="A1364" s="2">
        <f>+[5]Enero!A5</f>
        <v>3</v>
      </c>
      <c r="B1364" s="6">
        <f>+[5]Enero!H5/1000000</f>
        <v>0</v>
      </c>
      <c r="D1364" s="8" t="str">
        <f>+[5]Enero!J5</f>
        <v xml:space="preserve"> </v>
      </c>
    </row>
    <row r="1365" spans="1:4" x14ac:dyDescent="0.25">
      <c r="A1365" s="2">
        <f>+[5]Enero!A6</f>
        <v>4</v>
      </c>
      <c r="B1365" s="6">
        <f>+[5]Enero!H6/1000000</f>
        <v>165</v>
      </c>
      <c r="D1365" s="8">
        <f>+[5]Enero!J6</f>
        <v>12</v>
      </c>
    </row>
    <row r="1366" spans="1:4" x14ac:dyDescent="0.25">
      <c r="A1366" s="2">
        <f>+[5]Enero!A7</f>
        <v>5</v>
      </c>
      <c r="B1366" s="6">
        <f>+[5]Enero!H7/1000000</f>
        <v>0</v>
      </c>
      <c r="D1366" s="8" t="str">
        <f>+[5]Enero!J7</f>
        <v xml:space="preserve"> </v>
      </c>
    </row>
    <row r="1367" spans="1:4" x14ac:dyDescent="0.25">
      <c r="A1367" s="2">
        <f>+[5]Enero!A8</f>
        <v>6</v>
      </c>
      <c r="B1367" s="6">
        <f>+[5]Enero!H8/1000000</f>
        <v>140</v>
      </c>
      <c r="D1367" s="8">
        <f>+[5]Enero!J8</f>
        <v>12.857142857142858</v>
      </c>
    </row>
    <row r="1368" spans="1:4" x14ac:dyDescent="0.25">
      <c r="A1368" s="2">
        <f>+[5]Enero!A9</f>
        <v>10</v>
      </c>
      <c r="B1368" s="6">
        <f>+[5]Enero!H9/1000000</f>
        <v>0</v>
      </c>
      <c r="D1368" s="8" t="str">
        <f>+[5]Enero!J9</f>
        <v xml:space="preserve"> </v>
      </c>
    </row>
    <row r="1369" spans="1:4" x14ac:dyDescent="0.25">
      <c r="A1369" s="2">
        <f>+[5]Enero!A10</f>
        <v>11</v>
      </c>
      <c r="B1369" s="6">
        <f>+[5]Enero!H10/1000000</f>
        <v>0</v>
      </c>
      <c r="D1369" s="8" t="str">
        <f>+[5]Enero!J10</f>
        <v xml:space="preserve"> </v>
      </c>
    </row>
    <row r="1370" spans="1:4" x14ac:dyDescent="0.25">
      <c r="A1370" s="2">
        <f>+[5]Enero!A11</f>
        <v>12</v>
      </c>
      <c r="B1370" s="6">
        <f>+[5]Enero!H11/1000000</f>
        <v>40</v>
      </c>
      <c r="D1370" s="8">
        <f>+[5]Enero!J11</f>
        <v>12.5</v>
      </c>
    </row>
    <row r="1371" spans="1:4" x14ac:dyDescent="0.25">
      <c r="A1371" s="2">
        <f>+[5]Enero!A12</f>
        <v>13</v>
      </c>
      <c r="B1371" s="6">
        <f>+[5]Enero!H12/1000000</f>
        <v>0</v>
      </c>
      <c r="D1371" s="8" t="str">
        <f>+[5]Enero!J12</f>
        <v xml:space="preserve"> </v>
      </c>
    </row>
    <row r="1372" spans="1:4" x14ac:dyDescent="0.25">
      <c r="A1372" s="2">
        <f>+[5]Enero!A13</f>
        <v>16</v>
      </c>
      <c r="B1372" s="6">
        <f>+[5]Enero!H13/1000000</f>
        <v>0</v>
      </c>
      <c r="D1372" s="8" t="str">
        <f>+[5]Enero!J13</f>
        <v xml:space="preserve"> </v>
      </c>
    </row>
    <row r="1373" spans="1:4" x14ac:dyDescent="0.25">
      <c r="A1373" s="2">
        <f>+[5]Enero!A14</f>
        <v>17</v>
      </c>
      <c r="B1373" s="6">
        <f>+[5]Enero!H14/1000000</f>
        <v>0</v>
      </c>
      <c r="D1373" s="8" t="str">
        <f>+[5]Enero!J14</f>
        <v xml:space="preserve"> </v>
      </c>
    </row>
    <row r="1374" spans="1:4" x14ac:dyDescent="0.25">
      <c r="A1374" s="2">
        <f>+[5]Enero!A15</f>
        <v>18</v>
      </c>
      <c r="B1374" s="6">
        <f>+[5]Enero!H15/1000000</f>
        <v>0</v>
      </c>
      <c r="D1374" s="8" t="str">
        <f>+[5]Enero!J15</f>
        <v xml:space="preserve"> </v>
      </c>
    </row>
    <row r="1375" spans="1:4" x14ac:dyDescent="0.25">
      <c r="A1375" s="2">
        <f>+[5]Enero!A16</f>
        <v>19</v>
      </c>
      <c r="B1375" s="6">
        <f>+[5]Enero!H16/1000000</f>
        <v>40</v>
      </c>
      <c r="D1375" s="8">
        <f>+[5]Enero!J16</f>
        <v>12.5</v>
      </c>
    </row>
    <row r="1376" spans="1:4" x14ac:dyDescent="0.25">
      <c r="A1376" s="2">
        <f>+[5]Enero!A17</f>
        <v>20</v>
      </c>
      <c r="B1376" s="6">
        <f>+[5]Enero!H17/1000000</f>
        <v>0</v>
      </c>
      <c r="D1376" s="8" t="str">
        <f>+[5]Enero!J17</f>
        <v xml:space="preserve"> </v>
      </c>
    </row>
    <row r="1377" spans="1:4" x14ac:dyDescent="0.25">
      <c r="A1377" s="2">
        <f>+[5]Enero!A18</f>
        <v>23</v>
      </c>
      <c r="B1377" s="6">
        <f>+[5]Enero!H18/1000000</f>
        <v>0</v>
      </c>
      <c r="D1377" s="8" t="str">
        <f>+[5]Enero!J18</f>
        <v xml:space="preserve"> </v>
      </c>
    </row>
    <row r="1378" spans="1:4" x14ac:dyDescent="0.25">
      <c r="A1378" s="2">
        <f>+[5]Enero!A19</f>
        <v>24</v>
      </c>
      <c r="B1378" s="6">
        <f>+[5]Enero!H19/1000000</f>
        <v>0</v>
      </c>
      <c r="D1378" s="8" t="str">
        <f>+[5]Enero!J19</f>
        <v xml:space="preserve"> </v>
      </c>
    </row>
    <row r="1379" spans="1:4" x14ac:dyDescent="0.25">
      <c r="A1379" s="2">
        <f>+[5]Enero!A20</f>
        <v>25</v>
      </c>
      <c r="B1379" s="6">
        <f>+[5]Enero!H20/1000000</f>
        <v>0</v>
      </c>
      <c r="D1379" s="8" t="str">
        <f>+[5]Enero!J20</f>
        <v xml:space="preserve"> </v>
      </c>
    </row>
    <row r="1380" spans="1:4" x14ac:dyDescent="0.25">
      <c r="A1380" s="2">
        <f>+[5]Enero!A21</f>
        <v>26</v>
      </c>
      <c r="B1380" s="6">
        <f>+[5]Enero!H21/1000000</f>
        <v>0</v>
      </c>
      <c r="D1380" s="8" t="str">
        <f>+[5]Enero!J21</f>
        <v xml:space="preserve"> </v>
      </c>
    </row>
    <row r="1381" spans="1:4" x14ac:dyDescent="0.25">
      <c r="A1381" s="2">
        <f>+[5]Enero!A22</f>
        <v>27</v>
      </c>
      <c r="B1381" s="6">
        <f>+[5]Enero!H22/1000000</f>
        <v>140</v>
      </c>
      <c r="D1381" s="8">
        <f>+[5]Enero!J22</f>
        <v>12</v>
      </c>
    </row>
    <row r="1382" spans="1:4" x14ac:dyDescent="0.25">
      <c r="A1382" s="2">
        <f>+[5]Enero!A23</f>
        <v>31</v>
      </c>
      <c r="B1382" s="6">
        <f>+[5]Enero!H23/1000000</f>
        <v>0</v>
      </c>
      <c r="D1382" s="8" t="str">
        <f>+[5]Enero!J23</f>
        <v xml:space="preserve"> </v>
      </c>
    </row>
    <row r="1384" spans="1:4" x14ac:dyDescent="0.25">
      <c r="A1384" s="39" t="s">
        <v>79</v>
      </c>
      <c r="B1384" s="36">
        <f>SUM(B1385:C1403)</f>
        <v>3126.0500000000006</v>
      </c>
      <c r="C1384" s="37"/>
      <c r="D1384" s="38">
        <f>IFERROR((SUMPRODUCT(B1385:B1403,D1385:D1403)/SUM(B1385:B1403))/100,"")</f>
        <v>0.1219096383615105</v>
      </c>
    </row>
    <row r="1385" spans="1:4" x14ac:dyDescent="0.25">
      <c r="A1385" s="2">
        <f>+[5]Febrero!A5</f>
        <v>1</v>
      </c>
      <c r="B1385" s="6">
        <f>+[5]Febrero!H5/1000000</f>
        <v>0</v>
      </c>
      <c r="D1385" s="8" t="str">
        <f>+[5]Febrero!J5</f>
        <v xml:space="preserve"> </v>
      </c>
    </row>
    <row r="1386" spans="1:4" x14ac:dyDescent="0.25">
      <c r="A1386" s="2">
        <f>+[5]Febrero!A6</f>
        <v>2</v>
      </c>
      <c r="B1386" s="6">
        <f>+[5]Febrero!H6/1000000</f>
        <v>60</v>
      </c>
      <c r="D1386" s="8">
        <f>+[5]Febrero!J6</f>
        <v>12</v>
      </c>
    </row>
    <row r="1387" spans="1:4" x14ac:dyDescent="0.25">
      <c r="A1387" s="2">
        <f>+[5]Febrero!A7</f>
        <v>3</v>
      </c>
      <c r="B1387" s="6">
        <f>+[5]Febrero!H7/1000000</f>
        <v>347</v>
      </c>
      <c r="D1387" s="8">
        <f>+[5]Febrero!J7</f>
        <v>12.050432276657061</v>
      </c>
    </row>
    <row r="1388" spans="1:4" x14ac:dyDescent="0.25">
      <c r="A1388" s="2">
        <f>+[5]Febrero!A8</f>
        <v>6</v>
      </c>
      <c r="B1388" s="6">
        <f>+[5]Febrero!H8/1000000</f>
        <v>100</v>
      </c>
      <c r="D1388" s="8">
        <f>+[5]Febrero!J8</f>
        <v>12</v>
      </c>
    </row>
    <row r="1389" spans="1:4" x14ac:dyDescent="0.25">
      <c r="A1389" s="2">
        <f>+[5]Febrero!A9</f>
        <v>7</v>
      </c>
      <c r="B1389" s="6">
        <f>+[5]Febrero!H9/1000000</f>
        <v>0</v>
      </c>
      <c r="D1389" s="8" t="str">
        <f>+[5]Febrero!J9</f>
        <v xml:space="preserve"> </v>
      </c>
    </row>
    <row r="1390" spans="1:4" x14ac:dyDescent="0.25">
      <c r="A1390" s="2">
        <f>+[5]Febrero!A10</f>
        <v>8</v>
      </c>
      <c r="B1390" s="6">
        <f>+[5]Febrero!H10/1000000</f>
        <v>100</v>
      </c>
      <c r="D1390" s="8">
        <f>+[5]Febrero!J10</f>
        <v>11.5</v>
      </c>
    </row>
    <row r="1391" spans="1:4" x14ac:dyDescent="0.25">
      <c r="A1391" s="2">
        <f>+[5]Febrero!A11</f>
        <v>9</v>
      </c>
      <c r="B1391" s="6">
        <f>+[5]Febrero!H11/1000000</f>
        <v>451.7</v>
      </c>
      <c r="D1391" s="8">
        <f>+[5]Febrero!J11</f>
        <v>13.239760903254373</v>
      </c>
    </row>
    <row r="1392" spans="1:4" x14ac:dyDescent="0.25">
      <c r="A1392" s="2">
        <f>+[5]Febrero!A12</f>
        <v>10</v>
      </c>
      <c r="B1392" s="6">
        <f>+[5]Febrero!H12/1000000</f>
        <v>220.8</v>
      </c>
      <c r="D1392" s="8">
        <f>+[5]Febrero!J12</f>
        <v>12.452898550724637</v>
      </c>
    </row>
    <row r="1393" spans="1:4" x14ac:dyDescent="0.25">
      <c r="A1393" s="2">
        <f>+[5]Febrero!A13</f>
        <v>13</v>
      </c>
      <c r="B1393" s="6">
        <f>+[5]Febrero!H13/1000000</f>
        <v>428.4</v>
      </c>
      <c r="D1393" s="8">
        <f>+[5]Febrero!J13</f>
        <v>12</v>
      </c>
    </row>
    <row r="1394" spans="1:4" x14ac:dyDescent="0.25">
      <c r="A1394" s="2">
        <f>+[5]Febrero!A14</f>
        <v>14</v>
      </c>
      <c r="B1394" s="6">
        <f>+[5]Febrero!H14/1000000</f>
        <v>266.3</v>
      </c>
      <c r="D1394" s="8">
        <f>+[5]Febrero!J14</f>
        <v>12</v>
      </c>
    </row>
    <row r="1395" spans="1:4" x14ac:dyDescent="0.25">
      <c r="A1395" s="2">
        <f>+[5]Febrero!A15</f>
        <v>15</v>
      </c>
      <c r="B1395" s="6">
        <f>+[5]Febrero!H15/1000000</f>
        <v>353.45</v>
      </c>
      <c r="D1395" s="8">
        <f>+[5]Febrero!J15</f>
        <v>12.097503182911304</v>
      </c>
    </row>
    <row r="1396" spans="1:4" x14ac:dyDescent="0.25">
      <c r="A1396" s="2">
        <f>+[5]Febrero!A16</f>
        <v>16</v>
      </c>
      <c r="B1396" s="6">
        <f>+[5]Febrero!H16/1000000</f>
        <v>215.9</v>
      </c>
      <c r="D1396" s="8">
        <f>+[5]Febrero!J16</f>
        <v>12</v>
      </c>
    </row>
    <row r="1397" spans="1:4" x14ac:dyDescent="0.25">
      <c r="A1397" s="2">
        <f>+[5]Febrero!A17</f>
        <v>17</v>
      </c>
      <c r="B1397" s="6">
        <f>+[5]Febrero!H17/1000000</f>
        <v>215.9</v>
      </c>
      <c r="D1397" s="8">
        <f>+[5]Febrero!J17</f>
        <v>12</v>
      </c>
    </row>
    <row r="1398" spans="1:4" x14ac:dyDescent="0.25">
      <c r="A1398" s="2">
        <f>+[5]Febrero!A18</f>
        <v>20</v>
      </c>
      <c r="B1398" s="6">
        <f>+[5]Febrero!H18/1000000</f>
        <v>41</v>
      </c>
      <c r="D1398" s="8">
        <f>+[5]Febrero!J18</f>
        <v>12</v>
      </c>
    </row>
    <row r="1399" spans="1:4" x14ac:dyDescent="0.25">
      <c r="A1399" s="2">
        <f>+[5]Febrero!A19</f>
        <v>21</v>
      </c>
      <c r="B1399" s="6">
        <f>+[5]Febrero!H19/1000000</f>
        <v>0</v>
      </c>
      <c r="D1399" s="8" t="str">
        <f>+[5]Febrero!J19</f>
        <v xml:space="preserve"> </v>
      </c>
    </row>
    <row r="1400" spans="1:4" x14ac:dyDescent="0.25">
      <c r="A1400" s="2">
        <f>+[5]Febrero!A20</f>
        <v>22</v>
      </c>
      <c r="B1400" s="6">
        <f>+[5]Febrero!H20/1000000</f>
        <v>32.299999999999997</v>
      </c>
      <c r="D1400" s="8">
        <f>+[5]Febrero!J20</f>
        <v>12</v>
      </c>
    </row>
    <row r="1401" spans="1:4" x14ac:dyDescent="0.25">
      <c r="A1401" s="2">
        <f>+[5]Febrero!A21</f>
        <v>23</v>
      </c>
      <c r="B1401" s="6">
        <f>+[5]Febrero!H21/1000000</f>
        <v>136.4</v>
      </c>
      <c r="D1401" s="8">
        <f>+[5]Febrero!J21</f>
        <v>11.523460410557185</v>
      </c>
    </row>
    <row r="1402" spans="1:4" x14ac:dyDescent="0.25">
      <c r="A1402" s="2">
        <f>+[5]Febrero!A22</f>
        <v>24</v>
      </c>
      <c r="B1402" s="6">
        <f>+[5]Febrero!H22/1000000</f>
        <v>76.8</v>
      </c>
      <c r="D1402" s="8">
        <f>+[5]Febrero!J22</f>
        <v>12</v>
      </c>
    </row>
    <row r="1403" spans="1:4" x14ac:dyDescent="0.25">
      <c r="A1403" s="2">
        <v>28</v>
      </c>
      <c r="B1403" s="6">
        <f>+[5]Febrero!H23/1000000</f>
        <v>80.099999999999994</v>
      </c>
      <c r="D1403" s="8">
        <f>+[5]Febrero!J23</f>
        <v>12</v>
      </c>
    </row>
    <row r="1405" spans="1:4" x14ac:dyDescent="0.25">
      <c r="A1405" s="39" t="s">
        <v>80</v>
      </c>
      <c r="B1405" s="36">
        <f>SUM(B1406:C1428)</f>
        <v>2730.1</v>
      </c>
      <c r="C1405" s="37"/>
      <c r="D1405" s="38">
        <f>IFERROR((SUMPRODUCT(B1406:B1428,D1406:D1428)/SUM(B1406:B1428))/100,"")</f>
        <v>0.11426138236694629</v>
      </c>
    </row>
    <row r="1406" spans="1:4" x14ac:dyDescent="0.25">
      <c r="A1406" s="2">
        <f>+[5]Marzo!A5</f>
        <v>1</v>
      </c>
      <c r="B1406" s="6">
        <f>+[5]Marzo!H5/1000000</f>
        <v>343</v>
      </c>
      <c r="D1406" s="8">
        <f>+[5]Marzo!J5</f>
        <v>12</v>
      </c>
    </row>
    <row r="1407" spans="1:4" x14ac:dyDescent="0.25">
      <c r="A1407" s="2">
        <f>+[5]Marzo!A6</f>
        <v>2</v>
      </c>
      <c r="B1407" s="6">
        <f>+[5]Marzo!H6/1000000</f>
        <v>141.9</v>
      </c>
      <c r="D1407" s="8">
        <f>+[5]Marzo!J6</f>
        <v>12</v>
      </c>
    </row>
    <row r="1408" spans="1:4" x14ac:dyDescent="0.25">
      <c r="A1408" s="2">
        <f>+[5]Marzo!A7</f>
        <v>3</v>
      </c>
      <c r="B1408" s="6">
        <f>+[5]Marzo!H7/1000000</f>
        <v>20.7</v>
      </c>
      <c r="D1408" s="8">
        <f>+[5]Marzo!J7</f>
        <v>12</v>
      </c>
    </row>
    <row r="1409" spans="1:4" x14ac:dyDescent="0.25">
      <c r="A1409" s="2">
        <f>+[5]Marzo!A8</f>
        <v>6</v>
      </c>
      <c r="B1409" s="6">
        <f>+[5]Marzo!H8/1000000</f>
        <v>371.3</v>
      </c>
      <c r="D1409" s="8">
        <f>+[5]Marzo!J8</f>
        <v>11.771074602747104</v>
      </c>
    </row>
    <row r="1410" spans="1:4" x14ac:dyDescent="0.25">
      <c r="A1410" s="2">
        <f>+[5]Marzo!A9</f>
        <v>7</v>
      </c>
      <c r="B1410" s="6">
        <f>+[5]Marzo!H9/1000000</f>
        <v>206.3</v>
      </c>
      <c r="D1410" s="8">
        <f>+[5]Marzo!J9</f>
        <v>13.090644692195831</v>
      </c>
    </row>
    <row r="1411" spans="1:4" x14ac:dyDescent="0.25">
      <c r="A1411" s="2">
        <f>+[5]Marzo!A10</f>
        <v>8</v>
      </c>
      <c r="B1411" s="6">
        <f>+[5]Marzo!H10/1000000</f>
        <v>50.3</v>
      </c>
      <c r="D1411" s="8">
        <f>+[5]Marzo!J10</f>
        <v>12</v>
      </c>
    </row>
    <row r="1412" spans="1:4" x14ac:dyDescent="0.25">
      <c r="A1412" s="2">
        <f>+[5]Marzo!A11</f>
        <v>9</v>
      </c>
      <c r="B1412" s="6">
        <f>+[5]Marzo!H11/1000000</f>
        <v>0</v>
      </c>
      <c r="D1412" s="8" t="str">
        <f>+[5]Marzo!J11</f>
        <v xml:space="preserve"> </v>
      </c>
    </row>
    <row r="1413" spans="1:4" x14ac:dyDescent="0.25">
      <c r="A1413" s="2">
        <f>+[5]Marzo!A12</f>
        <v>10</v>
      </c>
      <c r="B1413" s="6">
        <f>+[5]Marzo!H12/1000000</f>
        <v>61.4</v>
      </c>
      <c r="D1413" s="8">
        <f>+[5]Marzo!J12</f>
        <v>12</v>
      </c>
    </row>
    <row r="1414" spans="1:4" x14ac:dyDescent="0.25">
      <c r="A1414" s="2">
        <f>+[5]Marzo!A13</f>
        <v>13</v>
      </c>
      <c r="B1414" s="6">
        <f>+[5]Marzo!H13/1000000</f>
        <v>201.8</v>
      </c>
      <c r="D1414" s="8">
        <f>+[5]Marzo!J13</f>
        <v>12</v>
      </c>
    </row>
    <row r="1415" spans="1:4" x14ac:dyDescent="0.25">
      <c r="A1415" s="2">
        <f>+[5]Marzo!A14</f>
        <v>14</v>
      </c>
      <c r="B1415" s="6">
        <f>+[5]Marzo!H14/1000000</f>
        <v>303.2</v>
      </c>
      <c r="D1415" s="8">
        <f>+[5]Marzo!J14</f>
        <v>12.164907651715039</v>
      </c>
    </row>
    <row r="1416" spans="1:4" x14ac:dyDescent="0.25">
      <c r="A1416" s="2">
        <f>+[5]Marzo!A15</f>
        <v>15</v>
      </c>
      <c r="B1416" s="6">
        <f>+[5]Marzo!H15/1000000</f>
        <v>247.1</v>
      </c>
      <c r="D1416" s="8">
        <f>+[5]Marzo!J15</f>
        <v>11.767300687980574</v>
      </c>
    </row>
    <row r="1417" spans="1:4" x14ac:dyDescent="0.25">
      <c r="A1417" s="2">
        <f>+[5]Marzo!A16</f>
        <v>16</v>
      </c>
      <c r="B1417" s="6">
        <f>+[5]Marzo!H16/1000000</f>
        <v>0</v>
      </c>
      <c r="D1417" s="8" t="str">
        <f>+[5]Marzo!J16</f>
        <v xml:space="preserve"> </v>
      </c>
    </row>
    <row r="1418" spans="1:4" x14ac:dyDescent="0.25">
      <c r="A1418" s="2">
        <f>+[5]Marzo!A17</f>
        <v>17</v>
      </c>
      <c r="B1418" s="6">
        <f>+[5]Marzo!H17/1000000</f>
        <v>0</v>
      </c>
      <c r="D1418" s="8" t="str">
        <f>+[5]Marzo!J17</f>
        <v xml:space="preserve"> </v>
      </c>
    </row>
    <row r="1419" spans="1:4" x14ac:dyDescent="0.25">
      <c r="A1419" s="2">
        <f>+[5]Marzo!A18</f>
        <v>20</v>
      </c>
      <c r="B1419" s="6">
        <f>+[5]Marzo!H18/1000000</f>
        <v>0</v>
      </c>
      <c r="D1419" s="8" t="str">
        <f>+[5]Marzo!J18</f>
        <v xml:space="preserve"> </v>
      </c>
    </row>
    <row r="1420" spans="1:4" x14ac:dyDescent="0.25">
      <c r="A1420" s="2">
        <f>+[5]Marzo!A19</f>
        <v>21</v>
      </c>
      <c r="B1420" s="6">
        <f>+[5]Marzo!H19/1000000</f>
        <v>0</v>
      </c>
      <c r="D1420" s="8" t="str">
        <f>+[5]Marzo!J19</f>
        <v xml:space="preserve"> </v>
      </c>
    </row>
    <row r="1421" spans="1:4" x14ac:dyDescent="0.25">
      <c r="A1421" s="2">
        <f>+[5]Marzo!A20</f>
        <v>22</v>
      </c>
      <c r="B1421" s="6">
        <f>+[5]Marzo!H20/1000000</f>
        <v>66.5</v>
      </c>
      <c r="D1421" s="8">
        <f>+[5]Marzo!J20</f>
        <v>10</v>
      </c>
    </row>
    <row r="1422" spans="1:4" x14ac:dyDescent="0.25">
      <c r="A1422" s="2">
        <f>+[5]Marzo!A21</f>
        <v>23</v>
      </c>
      <c r="B1422" s="6">
        <f>+[5]Marzo!H21/1000000</f>
        <v>149</v>
      </c>
      <c r="D1422" s="8">
        <f>+[5]Marzo!J21</f>
        <v>9.3355704697986575</v>
      </c>
    </row>
    <row r="1423" spans="1:4" x14ac:dyDescent="0.25">
      <c r="A1423" s="2">
        <f>+[5]Marzo!A22</f>
        <v>24</v>
      </c>
      <c r="B1423" s="6">
        <f>+[5]Marzo!H22/1000000</f>
        <v>121.5</v>
      </c>
      <c r="D1423" s="8">
        <f>+[5]Marzo!J22</f>
        <v>9.4567901234567895</v>
      </c>
    </row>
    <row r="1424" spans="1:4" x14ac:dyDescent="0.25">
      <c r="A1424" s="2">
        <f>+[5]Marzo!A23</f>
        <v>27</v>
      </c>
      <c r="B1424" s="6">
        <f>+[5]Marzo!H23/1000000</f>
        <v>66.5</v>
      </c>
      <c r="D1424" s="8">
        <f>+[5]Marzo!J23</f>
        <v>10</v>
      </c>
    </row>
    <row r="1425" spans="1:4" x14ac:dyDescent="0.25">
      <c r="A1425" s="2">
        <f>+[5]Marzo!A24</f>
        <v>28</v>
      </c>
      <c r="B1425" s="6">
        <f>+[5]Marzo!H24/1000000</f>
        <v>74.5</v>
      </c>
      <c r="D1425" s="8">
        <f>+[5]Marzo!J24</f>
        <v>10</v>
      </c>
    </row>
    <row r="1426" spans="1:4" x14ac:dyDescent="0.25">
      <c r="A1426" s="2">
        <f>+[5]Marzo!A25</f>
        <v>29</v>
      </c>
      <c r="B1426" s="6">
        <f>+[5]Marzo!H25/1000000</f>
        <v>88.5</v>
      </c>
      <c r="D1426" s="8">
        <f>+[5]Marzo!J25</f>
        <v>10</v>
      </c>
    </row>
    <row r="1427" spans="1:4" x14ac:dyDescent="0.25">
      <c r="A1427" s="2">
        <f>+[5]Marzo!A26</f>
        <v>30</v>
      </c>
      <c r="B1427" s="6">
        <f>+[5]Marzo!H26/1000000</f>
        <v>88.5</v>
      </c>
      <c r="D1427" s="8">
        <f>+[5]Marzo!J26</f>
        <v>10</v>
      </c>
    </row>
    <row r="1428" spans="1:4" x14ac:dyDescent="0.25">
      <c r="A1428" s="2">
        <f>+[5]Marzo!A27</f>
        <v>31</v>
      </c>
      <c r="B1428" s="6">
        <f>+[5]Marzo!H27/1000000</f>
        <v>128.1</v>
      </c>
      <c r="D1428" s="8">
        <f>+[5]Marzo!J27</f>
        <v>10.249804839968775</v>
      </c>
    </row>
    <row r="1430" spans="1:4" x14ac:dyDescent="0.25">
      <c r="A1430" s="39" t="s">
        <v>81</v>
      </c>
      <c r="B1430" s="36">
        <f>SUM(B1431:B1449)</f>
        <v>3970.9213204099997</v>
      </c>
      <c r="C1430" s="37"/>
      <c r="D1430" s="38">
        <f>IFERROR((SUMPRODUCT(B1431:B1449,D1431:D1449)/SUM(B1431:C1449))/100,"")</f>
        <v>0.11895958820017027</v>
      </c>
    </row>
    <row r="1431" spans="1:4" x14ac:dyDescent="0.25">
      <c r="A1431" s="2">
        <f>+[5]Abril!A5</f>
        <v>3</v>
      </c>
      <c r="B1431" s="6">
        <f>+[5]Abril!H5/1000000</f>
        <v>251.3</v>
      </c>
      <c r="D1431" s="8">
        <f>+[5]Abril!J5</f>
        <v>11.989653800238758</v>
      </c>
    </row>
    <row r="1432" spans="1:4" x14ac:dyDescent="0.25">
      <c r="A1432" s="2">
        <f>+[5]Abril!A6</f>
        <v>4</v>
      </c>
      <c r="B1432" s="6">
        <f>+[5]Abril!H6/1000000</f>
        <v>512.79999999999995</v>
      </c>
      <c r="D1432" s="8">
        <f>+[5]Abril!J6</f>
        <v>12</v>
      </c>
    </row>
    <row r="1433" spans="1:4" x14ac:dyDescent="0.25">
      <c r="A1433" s="2">
        <f>+[5]Abril!A7</f>
        <v>5</v>
      </c>
      <c r="B1433" s="6">
        <f>+[5]Abril!H7/1000000</f>
        <v>162.30000000000001</v>
      </c>
      <c r="D1433" s="8">
        <f>+[5]Abril!J7</f>
        <v>12.924214417744917</v>
      </c>
    </row>
    <row r="1434" spans="1:4" x14ac:dyDescent="0.25">
      <c r="A1434" s="2">
        <f>+[5]Abril!A8</f>
        <v>6</v>
      </c>
      <c r="B1434" s="6">
        <f>+[5]Abril!H8/1000000</f>
        <v>0</v>
      </c>
      <c r="D1434" s="8" t="str">
        <f>+[5]Abril!J8</f>
        <v xml:space="preserve"> </v>
      </c>
    </row>
    <row r="1435" spans="1:4" x14ac:dyDescent="0.25">
      <c r="A1435" s="2">
        <f>+[5]Abril!A9</f>
        <v>10</v>
      </c>
      <c r="B1435" s="6">
        <f>+[5]Abril!H9/1000000</f>
        <v>806.28611110999998</v>
      </c>
      <c r="D1435" s="8">
        <f>+[5]Abril!J9</f>
        <v>12.142930721448677</v>
      </c>
    </row>
    <row r="1436" spans="1:4" x14ac:dyDescent="0.25">
      <c r="A1436" s="2">
        <f>+[5]Abril!A10</f>
        <v>11</v>
      </c>
      <c r="B1436" s="6">
        <f>+[5]Abril!H10/1000000</f>
        <v>16.8</v>
      </c>
      <c r="D1436" s="8">
        <f>+[5]Abril!J10</f>
        <v>10</v>
      </c>
    </row>
    <row r="1437" spans="1:4" x14ac:dyDescent="0.25">
      <c r="A1437" s="2">
        <f>+[5]Abril!A11</f>
        <v>12</v>
      </c>
      <c r="B1437" s="6">
        <f>+[5]Abril!H11/1000000</f>
        <v>90</v>
      </c>
      <c r="D1437" s="8">
        <f>+[5]Abril!J11</f>
        <v>11.333333333333334</v>
      </c>
    </row>
    <row r="1438" spans="1:4" x14ac:dyDescent="0.25">
      <c r="A1438" s="2">
        <f>+[5]Abril!A12</f>
        <v>13</v>
      </c>
      <c r="B1438" s="6">
        <f>+[5]Abril!H12/1000000</f>
        <v>0</v>
      </c>
      <c r="D1438" s="8" t="str">
        <f>+[5]Abril!J12</f>
        <v xml:space="preserve"> </v>
      </c>
    </row>
    <row r="1439" spans="1:4" x14ac:dyDescent="0.25">
      <c r="A1439" s="2">
        <f>+[5]Abril!A13</f>
        <v>14</v>
      </c>
      <c r="B1439" s="6">
        <f>+[5]Abril!H13/1000000</f>
        <v>570</v>
      </c>
      <c r="D1439" s="8">
        <f>+[5]Abril!J13</f>
        <v>11.903508771929825</v>
      </c>
    </row>
    <row r="1440" spans="1:4" x14ac:dyDescent="0.25">
      <c r="A1440" s="2">
        <f>+[5]Abril!A14</f>
        <v>17</v>
      </c>
      <c r="B1440" s="6">
        <f>+[5]Abril!H14/1000000</f>
        <v>269.57340374</v>
      </c>
      <c r="D1440" s="8">
        <f>+[5]Abril!J14</f>
        <v>11.863809642862952</v>
      </c>
    </row>
    <row r="1441" spans="1:4" x14ac:dyDescent="0.25">
      <c r="A1441" s="2">
        <f>+[5]Abril!A15</f>
        <v>18</v>
      </c>
      <c r="B1441" s="6">
        <f>+[5]Abril!H15/1000000</f>
        <v>0</v>
      </c>
      <c r="D1441" s="8" t="str">
        <f>+[5]Abril!J15</f>
        <v xml:space="preserve"> </v>
      </c>
    </row>
    <row r="1442" spans="1:4" x14ac:dyDescent="0.25">
      <c r="A1442" s="2">
        <f>+[5]Abril!A16</f>
        <v>19</v>
      </c>
      <c r="B1442" s="6">
        <f>+[5]Abril!H16/1000000</f>
        <v>190</v>
      </c>
      <c r="D1442" s="8">
        <f>+[5]Abril!J16</f>
        <v>12.5</v>
      </c>
    </row>
    <row r="1443" spans="1:4" x14ac:dyDescent="0.25">
      <c r="A1443" s="2">
        <f>+[5]Abril!A17</f>
        <v>20</v>
      </c>
      <c r="B1443" s="6">
        <f>+[5]Abril!H17/1000000</f>
        <v>244.4</v>
      </c>
      <c r="D1443" s="8">
        <f>+[5]Abril!J17</f>
        <v>10</v>
      </c>
    </row>
    <row r="1444" spans="1:4" x14ac:dyDescent="0.25">
      <c r="A1444" s="2">
        <f>+[5]Abril!A18</f>
        <v>21</v>
      </c>
      <c r="B1444" s="6">
        <f>+[5]Abril!H18/1000000</f>
        <v>9.9</v>
      </c>
      <c r="D1444" s="8">
        <f>+[5]Abril!J18</f>
        <v>10</v>
      </c>
    </row>
    <row r="1445" spans="1:4" x14ac:dyDescent="0.25">
      <c r="A1445" s="2">
        <f>+[5]Abril!A19</f>
        <v>24</v>
      </c>
      <c r="B1445" s="6">
        <f>+[5]Abril!H19/1000000</f>
        <v>100</v>
      </c>
      <c r="D1445" s="8">
        <f>+[5]Abril!J19</f>
        <v>11.5</v>
      </c>
    </row>
    <row r="1446" spans="1:4" x14ac:dyDescent="0.25">
      <c r="A1446" s="2">
        <f>+[5]Abril!A20</f>
        <v>25</v>
      </c>
      <c r="B1446" s="6">
        <f>+[5]Abril!H20/1000000</f>
        <v>300</v>
      </c>
      <c r="D1446" s="8">
        <f>+[5]Abril!J20</f>
        <v>12.25</v>
      </c>
    </row>
    <row r="1447" spans="1:4" x14ac:dyDescent="0.25">
      <c r="A1447" s="2">
        <f>+[5]Abril!A21</f>
        <v>26</v>
      </c>
      <c r="B1447" s="6">
        <f>+[5]Abril!H21/1000000</f>
        <v>190.46180556000002</v>
      </c>
      <c r="D1447" s="8">
        <f>+[5]Abril!J21</f>
        <v>12.5</v>
      </c>
    </row>
    <row r="1448" spans="1:4" x14ac:dyDescent="0.25">
      <c r="A1448" s="2">
        <f>+[5]Abril!A22</f>
        <v>27</v>
      </c>
      <c r="B1448" s="6">
        <f>+[5]Abril!H22/1000000</f>
        <v>168.4</v>
      </c>
      <c r="D1448" s="8">
        <f>+[5]Abril!J22</f>
        <v>11</v>
      </c>
    </row>
    <row r="1449" spans="1:4" x14ac:dyDescent="0.25">
      <c r="A1449" s="2">
        <f>+[5]Abril!A23</f>
        <v>28</v>
      </c>
      <c r="B1449" s="6">
        <f>+[5]Abril!H23/1000000</f>
        <v>88.7</v>
      </c>
      <c r="D1449" s="8">
        <f>+[5]Abril!J23</f>
        <v>11.676437429537767</v>
      </c>
    </row>
    <row r="1451" spans="1:4" x14ac:dyDescent="0.25">
      <c r="A1451" s="39" t="s">
        <v>82</v>
      </c>
      <c r="B1451" s="36">
        <f>SUM(B1452:C1473)</f>
        <v>3048.6754922999999</v>
      </c>
      <c r="C1451" s="37"/>
      <c r="D1451" s="38">
        <f>IFERROR((SUMPRODUCT(B1452:B1473,D1452:D1473)/SUM(B1452:B1473))/100,"")</f>
        <v>0.10849922773773205</v>
      </c>
    </row>
    <row r="1452" spans="1:4" x14ac:dyDescent="0.25">
      <c r="A1452" s="2">
        <f>+[5]Mayo!A5</f>
        <v>2</v>
      </c>
      <c r="B1452" s="6">
        <f>+[5]Mayo!H5/1000000</f>
        <v>117.5</v>
      </c>
      <c r="D1452" s="8">
        <f>+[5]Mayo!J5</f>
        <v>11</v>
      </c>
    </row>
    <row r="1453" spans="1:4" x14ac:dyDescent="0.25">
      <c r="A1453" s="2">
        <f>+[5]Mayo!A6</f>
        <v>3</v>
      </c>
      <c r="B1453" s="6">
        <f>+[5]Mayo!H6/1000000</f>
        <v>308.92473355999999</v>
      </c>
      <c r="D1453" s="8">
        <f>+[5]Mayo!J6</f>
        <v>11.927044905209499</v>
      </c>
    </row>
    <row r="1454" spans="1:4" x14ac:dyDescent="0.25">
      <c r="A1454" s="2">
        <f>+[5]Mayo!A7</f>
        <v>4</v>
      </c>
      <c r="B1454" s="6">
        <f>+[5]Mayo!H7/1000000</f>
        <v>135.6</v>
      </c>
      <c r="D1454" s="8">
        <f>+[5]Mayo!J7</f>
        <v>11</v>
      </c>
    </row>
    <row r="1455" spans="1:4" x14ac:dyDescent="0.25">
      <c r="A1455" s="2">
        <f>+[5]Mayo!A8</f>
        <v>5</v>
      </c>
      <c r="B1455" s="6">
        <f>+[5]Mayo!H8/1000000</f>
        <v>32.5</v>
      </c>
      <c r="D1455" s="8">
        <f>+[5]Mayo!J8</f>
        <v>11</v>
      </c>
    </row>
    <row r="1456" spans="1:4" x14ac:dyDescent="0.25">
      <c r="A1456" s="2">
        <f>+[5]Mayo!A9</f>
        <v>8</v>
      </c>
      <c r="B1456" s="6">
        <f>+[5]Mayo!H9/1000000</f>
        <v>45</v>
      </c>
      <c r="D1456" s="8">
        <f>+[5]Mayo!J9</f>
        <v>12.25</v>
      </c>
    </row>
    <row r="1457" spans="1:4" x14ac:dyDescent="0.25">
      <c r="A1457" s="2">
        <f>+[5]Mayo!A10</f>
        <v>9</v>
      </c>
      <c r="B1457" s="6">
        <f>+[5]Mayo!H10/1000000</f>
        <v>0</v>
      </c>
      <c r="D1457" s="8" t="str">
        <f>+[5]Mayo!J10</f>
        <v xml:space="preserve"> </v>
      </c>
    </row>
    <row r="1458" spans="1:4" x14ac:dyDescent="0.25">
      <c r="A1458" s="2">
        <f>+[5]Mayo!A11</f>
        <v>10</v>
      </c>
      <c r="B1458" s="6">
        <f>+[5]Mayo!H11/1000000</f>
        <v>191.38878672999999</v>
      </c>
      <c r="D1458" s="8">
        <f>+[5]Mayo!J11</f>
        <v>12.5</v>
      </c>
    </row>
    <row r="1459" spans="1:4" x14ac:dyDescent="0.25">
      <c r="A1459" s="2">
        <f>+[5]Mayo!A12</f>
        <v>11</v>
      </c>
      <c r="B1459" s="6">
        <f>+[5]Mayo!H12/1000000</f>
        <v>497</v>
      </c>
      <c r="D1459" s="8">
        <f>+[5]Mayo!J12</f>
        <v>10.106639839034205</v>
      </c>
    </row>
    <row r="1460" spans="1:4" x14ac:dyDescent="0.25">
      <c r="A1460" s="2">
        <f>+[5]Mayo!A13</f>
        <v>12</v>
      </c>
      <c r="B1460" s="6">
        <f>+[5]Mayo!H13/1000000</f>
        <v>45.5</v>
      </c>
      <c r="D1460" s="8">
        <f>+[5]Mayo!J13</f>
        <v>9</v>
      </c>
    </row>
    <row r="1461" spans="1:4" x14ac:dyDescent="0.25">
      <c r="A1461" s="2">
        <f>+[5]Mayo!A14</f>
        <v>15</v>
      </c>
      <c r="B1461" s="6">
        <f>+[5]Mayo!H14/1000000</f>
        <v>44.5</v>
      </c>
      <c r="D1461" s="8">
        <f>+[5]Mayo!J14</f>
        <v>9</v>
      </c>
    </row>
    <row r="1462" spans="1:4" x14ac:dyDescent="0.25">
      <c r="A1462" s="2">
        <f>+[5]Mayo!A15</f>
        <v>16</v>
      </c>
      <c r="B1462" s="6">
        <f>+[5]Mayo!H15/1000000</f>
        <v>45.7</v>
      </c>
      <c r="D1462" s="8">
        <f>+[5]Mayo!J15</f>
        <v>9</v>
      </c>
    </row>
    <row r="1463" spans="1:4" x14ac:dyDescent="0.25">
      <c r="A1463" s="2">
        <f>+[5]Mayo!A16</f>
        <v>17</v>
      </c>
      <c r="B1463" s="6">
        <f>+[5]Mayo!H16/1000000</f>
        <v>365.15396780999998</v>
      </c>
      <c r="D1463" s="8">
        <f>+[5]Mayo!J16</f>
        <v>11.550948283327104</v>
      </c>
    </row>
    <row r="1464" spans="1:4" x14ac:dyDescent="0.25">
      <c r="A1464" s="2">
        <f>+[5]Mayo!A17</f>
        <v>18</v>
      </c>
      <c r="B1464" s="6">
        <f>+[5]Mayo!H17/1000000</f>
        <v>43.3</v>
      </c>
      <c r="D1464" s="8">
        <f>+[5]Mayo!J17</f>
        <v>9</v>
      </c>
    </row>
    <row r="1465" spans="1:4" x14ac:dyDescent="0.25">
      <c r="A1465" s="2">
        <f>+[5]Mayo!A18</f>
        <v>19</v>
      </c>
      <c r="B1465" s="6">
        <f>+[5]Mayo!H18/1000000</f>
        <v>39.299999999999997</v>
      </c>
      <c r="D1465" s="8">
        <f>+[5]Mayo!J18</f>
        <v>9</v>
      </c>
    </row>
    <row r="1466" spans="1:4" x14ac:dyDescent="0.25">
      <c r="A1466" s="2">
        <f>+[5]Mayo!A19</f>
        <v>22</v>
      </c>
      <c r="B1466" s="6">
        <f>+[5]Mayo!H19/1000000</f>
        <v>0</v>
      </c>
      <c r="D1466" s="8" t="str">
        <f>+[5]Mayo!J19</f>
        <v xml:space="preserve"> </v>
      </c>
    </row>
    <row r="1467" spans="1:4" x14ac:dyDescent="0.25">
      <c r="A1467" s="2">
        <f>+[5]Mayo!A20</f>
        <v>23</v>
      </c>
      <c r="B1467" s="6">
        <f>+[5]Mayo!H20/1000000</f>
        <v>0</v>
      </c>
      <c r="D1467" s="8" t="str">
        <f>+[5]Mayo!J20</f>
        <v xml:space="preserve"> </v>
      </c>
    </row>
    <row r="1468" spans="1:4" x14ac:dyDescent="0.25">
      <c r="A1468" s="2">
        <f>+[5]Mayo!A21</f>
        <v>24</v>
      </c>
      <c r="B1468" s="6">
        <f>+[5]Mayo!H21/1000000</f>
        <v>192.32027954</v>
      </c>
      <c r="D1468" s="8">
        <f>+[5]Mayo!J21</f>
        <v>12.5</v>
      </c>
    </row>
    <row r="1469" spans="1:4" x14ac:dyDescent="0.25">
      <c r="A1469" s="2">
        <f>+[5]Mayo!A22</f>
        <v>25</v>
      </c>
      <c r="B1469" s="6">
        <f>+[5]Mayo!H22/1000000</f>
        <v>74.099999999999994</v>
      </c>
      <c r="D1469" s="8">
        <f>+[5]Mayo!J22</f>
        <v>9</v>
      </c>
    </row>
    <row r="1470" spans="1:4" x14ac:dyDescent="0.25">
      <c r="A1470" s="2">
        <f>+[5]Mayo!A23</f>
        <v>26</v>
      </c>
      <c r="B1470" s="6">
        <f>+[5]Mayo!H23/1000000</f>
        <v>500</v>
      </c>
      <c r="D1470" s="8">
        <f>+[5]Mayo!J23</f>
        <v>9.5</v>
      </c>
    </row>
    <row r="1471" spans="1:4" x14ac:dyDescent="0.25">
      <c r="A1471" s="2">
        <f>+[5]Mayo!A24</f>
        <v>29</v>
      </c>
      <c r="B1471" s="6">
        <f>+[5]Mayo!H24/1000000</f>
        <v>0</v>
      </c>
      <c r="D1471" s="8" t="str">
        <f>+[5]Mayo!J24</f>
        <v xml:space="preserve"> </v>
      </c>
    </row>
    <row r="1472" spans="1:4" x14ac:dyDescent="0.25">
      <c r="A1472" s="2">
        <f>+[5]Mayo!A25</f>
        <v>30</v>
      </c>
      <c r="B1472" s="6">
        <f>+[5]Mayo!H25/1000000</f>
        <v>85.8</v>
      </c>
      <c r="D1472" s="8">
        <f>+[5]Mayo!J25</f>
        <v>9</v>
      </c>
    </row>
    <row r="1473" spans="1:4" x14ac:dyDescent="0.25">
      <c r="A1473" s="2">
        <f>+[5]Mayo!A26</f>
        <v>31</v>
      </c>
      <c r="B1473" s="6">
        <f>+[5]Mayo!H26/1000000</f>
        <v>285.08772465999999</v>
      </c>
      <c r="D1473" s="8">
        <f>+[5]Mayo!J26</f>
        <v>12.310058465110766</v>
      </c>
    </row>
    <row r="1475" spans="1:4" x14ac:dyDescent="0.25">
      <c r="A1475" s="39" t="s">
        <v>83</v>
      </c>
      <c r="B1475" s="36">
        <f>SUM(B1476:B1495)</f>
        <v>4184.62922007</v>
      </c>
      <c r="C1475" s="37"/>
      <c r="D1475" s="38">
        <f>IFERROR((SUMPRODUCT(B1476:B1495,D1476:D1495)/SUM(B1476:C1495))/100,"")</f>
        <v>0.10173336277129678</v>
      </c>
    </row>
    <row r="1476" spans="1:4" x14ac:dyDescent="0.25">
      <c r="A1476" s="2">
        <f>+[5]Junio!A5</f>
        <v>1</v>
      </c>
      <c r="B1476" s="6">
        <f>+[5]Junio!H5/1000000</f>
        <v>673.8</v>
      </c>
      <c r="D1476" s="8">
        <f>+[5]Junio!J5</f>
        <v>10.98337785693084</v>
      </c>
    </row>
    <row r="1477" spans="1:4" x14ac:dyDescent="0.25">
      <c r="A1477" s="2">
        <f>+[5]Junio!A6</f>
        <v>2</v>
      </c>
      <c r="B1477" s="6">
        <f>+[5]Junio!H6/1000000</f>
        <v>300</v>
      </c>
      <c r="D1477" s="8">
        <f>+[5]Junio!J6</f>
        <v>12.5</v>
      </c>
    </row>
    <row r="1478" spans="1:4" x14ac:dyDescent="0.25">
      <c r="A1478" s="2">
        <f>+[5]Junio!A7</f>
        <v>5</v>
      </c>
      <c r="B1478" s="6">
        <f>+[5]Junio!H7/1000000</f>
        <v>53</v>
      </c>
      <c r="D1478" s="8">
        <f>+[5]Junio!J7</f>
        <v>12.5</v>
      </c>
    </row>
    <row r="1479" spans="1:4" x14ac:dyDescent="0.25">
      <c r="A1479" s="2">
        <f>+[5]Junio!A8</f>
        <v>6</v>
      </c>
      <c r="B1479" s="6">
        <f>+[5]Junio!H8/1000000</f>
        <v>13</v>
      </c>
      <c r="D1479" s="8">
        <f>+[5]Junio!J8</f>
        <v>12.5</v>
      </c>
    </row>
    <row r="1480" spans="1:4" x14ac:dyDescent="0.25">
      <c r="A1480" s="2">
        <f>+[5]Junio!A9</f>
        <v>7</v>
      </c>
      <c r="B1480" s="6">
        <f>+[5]Junio!H9/1000000</f>
        <v>344.35630593999997</v>
      </c>
      <c r="D1480" s="8">
        <f>+[5]Junio!J9</f>
        <v>13.00819455599135</v>
      </c>
    </row>
    <row r="1481" spans="1:4" x14ac:dyDescent="0.25">
      <c r="A1481" s="2">
        <f>+[5]Junio!A10</f>
        <v>9</v>
      </c>
      <c r="B1481" s="6">
        <f>+[5]Junio!H10/1000000</f>
        <v>302</v>
      </c>
      <c r="D1481" s="8">
        <f>+[5]Junio!J10</f>
        <v>10.513245033112582</v>
      </c>
    </row>
    <row r="1482" spans="1:4" x14ac:dyDescent="0.25">
      <c r="A1482" s="2">
        <f>+[5]Junio!A11</f>
        <v>12</v>
      </c>
      <c r="B1482" s="6">
        <f>+[5]Junio!H11/1000000</f>
        <v>442.8</v>
      </c>
      <c r="D1482" s="8">
        <f>+[5]Junio!J11</f>
        <v>11.751919602529359</v>
      </c>
    </row>
    <row r="1483" spans="1:4" x14ac:dyDescent="0.25">
      <c r="A1483" s="2">
        <f>+[5]Junio!A12</f>
        <v>13</v>
      </c>
      <c r="B1483" s="6">
        <f>+[5]Junio!H12/1000000</f>
        <v>382.8</v>
      </c>
      <c r="D1483" s="8">
        <f>+[5]Junio!J12</f>
        <v>13.659221525600836</v>
      </c>
    </row>
    <row r="1484" spans="1:4" x14ac:dyDescent="0.25">
      <c r="A1484" s="2">
        <f>+[5]Junio!A13</f>
        <v>14</v>
      </c>
      <c r="B1484" s="6">
        <f>+[5]Junio!H13/1000000</f>
        <v>271.52602612999999</v>
      </c>
      <c r="D1484" s="8">
        <f>+[5]Junio!J13</f>
        <v>11.635441992998464</v>
      </c>
    </row>
    <row r="1485" spans="1:4" x14ac:dyDescent="0.25">
      <c r="A1485" s="2">
        <f>+[5]Junio!A14</f>
        <v>15</v>
      </c>
      <c r="B1485" s="6">
        <f>+[5]Junio!H14/1000000</f>
        <v>24.1</v>
      </c>
      <c r="D1485" s="8">
        <f>+[5]Junio!J14</f>
        <v>11.25</v>
      </c>
    </row>
    <row r="1486" spans="1:4" x14ac:dyDescent="0.25">
      <c r="A1486" s="2">
        <f>+[5]Junio!A15</f>
        <v>16</v>
      </c>
      <c r="B1486" s="6">
        <f>+[5]Junio!H15/1000000</f>
        <v>3.7</v>
      </c>
      <c r="D1486" s="8">
        <f>+[5]Junio!J15</f>
        <v>11.25</v>
      </c>
    </row>
    <row r="1487" spans="1:4" x14ac:dyDescent="0.25">
      <c r="A1487" s="2">
        <f>+[5]Junio!A16</f>
        <v>19</v>
      </c>
      <c r="B1487" s="6">
        <f>+[5]Junio!H16/1000000</f>
        <v>0</v>
      </c>
      <c r="D1487" s="8" t="str">
        <f>+[5]Junio!J16</f>
        <v xml:space="preserve"> </v>
      </c>
    </row>
    <row r="1488" spans="1:4" x14ac:dyDescent="0.25">
      <c r="A1488" s="2">
        <f>+[5]Junio!A17</f>
        <v>20</v>
      </c>
      <c r="B1488" s="6">
        <f>+[5]Junio!H17/1000000</f>
        <v>0</v>
      </c>
      <c r="D1488" s="8" t="str">
        <f>+[5]Junio!J17</f>
        <v xml:space="preserve"> </v>
      </c>
    </row>
    <row r="1489" spans="1:4" x14ac:dyDescent="0.25">
      <c r="A1489" s="2">
        <f>+[5]Junio!A18</f>
        <v>21</v>
      </c>
      <c r="B1489" s="6">
        <f>+[5]Junio!H18/1000000</f>
        <v>194.196888</v>
      </c>
      <c r="D1489" s="8">
        <f>+[5]Junio!J18</f>
        <v>12.5</v>
      </c>
    </row>
    <row r="1490" spans="1:4" x14ac:dyDescent="0.25">
      <c r="A1490" s="2">
        <f>+[5]Junio!A19</f>
        <v>22</v>
      </c>
      <c r="B1490" s="6">
        <f>+[5]Junio!H19/1000000</f>
        <v>0</v>
      </c>
      <c r="D1490" s="8" t="str">
        <f>+[5]Junio!J19</f>
        <v xml:space="preserve"> </v>
      </c>
    </row>
    <row r="1491" spans="1:4" x14ac:dyDescent="0.25">
      <c r="A1491" s="2">
        <f>+[5]Junio!A20</f>
        <v>23</v>
      </c>
      <c r="B1491" s="6">
        <f>+[5]Junio!H20/1000000</f>
        <v>1049.75</v>
      </c>
      <c r="D1491" s="8">
        <f>+[5]Junio!J20</f>
        <v>5</v>
      </c>
    </row>
    <row r="1492" spans="1:4" x14ac:dyDescent="0.25">
      <c r="A1492" s="2">
        <v>27</v>
      </c>
      <c r="B1492" s="6">
        <f>+[5]Junio!H21/1000000</f>
        <v>0</v>
      </c>
      <c r="D1492" s="8" t="str">
        <f>+[5]Junio!J21</f>
        <v xml:space="preserve"> </v>
      </c>
    </row>
    <row r="1493" spans="1:4" x14ac:dyDescent="0.25">
      <c r="A1493" s="2">
        <v>28</v>
      </c>
      <c r="B1493" s="6">
        <f>+[5]Junio!H22/1000000</f>
        <v>81.099999999999994</v>
      </c>
      <c r="D1493" s="8">
        <f>+[5]Junio!J22</f>
        <v>10.5</v>
      </c>
    </row>
    <row r="1494" spans="1:4" x14ac:dyDescent="0.25">
      <c r="A1494" s="2">
        <v>29</v>
      </c>
      <c r="B1494" s="6">
        <f>+[5]Junio!H23/1000000</f>
        <v>5.6</v>
      </c>
      <c r="D1494" s="8">
        <f>+[5]Junio!J23</f>
        <v>10.5</v>
      </c>
    </row>
    <row r="1495" spans="1:4" x14ac:dyDescent="0.25">
      <c r="A1495" s="2">
        <v>30</v>
      </c>
      <c r="B1495" s="6">
        <f>+[5]Junio!H24/1000000</f>
        <v>42.9</v>
      </c>
      <c r="D1495" s="8">
        <f>+[5]Junio!J24</f>
        <v>10.5</v>
      </c>
    </row>
    <row r="1497" spans="1:4" x14ac:dyDescent="0.25">
      <c r="A1497" s="39" t="s">
        <v>85</v>
      </c>
      <c r="B1497" s="36">
        <f>SUM(B1498:B1518)</f>
        <v>595</v>
      </c>
      <c r="C1497" s="37"/>
      <c r="D1497" s="38">
        <f>IFERROR((SUMPRODUCT(B1498:B1518,D1498:D1518)/SUM(B1498:B1518))/100,"")</f>
        <v>9.9317983193277309E-2</v>
      </c>
    </row>
    <row r="1498" spans="1:4" x14ac:dyDescent="0.25">
      <c r="A1498" s="2">
        <f>+[5]Julio!A5</f>
        <v>3</v>
      </c>
      <c r="B1498" s="6">
        <f>+[5]Julio!H5/1000000</f>
        <v>0</v>
      </c>
      <c r="D1498" s="8" t="str">
        <f>+[5]Julio!J5</f>
        <v xml:space="preserve"> </v>
      </c>
    </row>
    <row r="1499" spans="1:4" x14ac:dyDescent="0.25">
      <c r="A1499" s="2">
        <f>+[5]Julio!A6</f>
        <v>4</v>
      </c>
      <c r="B1499" s="6">
        <f>+[5]Julio!H6/1000000</f>
        <v>50</v>
      </c>
      <c r="D1499" s="8">
        <f>+[5]Julio!J6</f>
        <v>10.65</v>
      </c>
    </row>
    <row r="1500" spans="1:4" x14ac:dyDescent="0.25">
      <c r="A1500" s="2">
        <f>+[5]Julio!A7</f>
        <v>5</v>
      </c>
      <c r="B1500" s="6">
        <f>+[5]Julio!H7/1000000</f>
        <v>0</v>
      </c>
      <c r="D1500" s="8" t="str">
        <f>+[5]Julio!J7</f>
        <v xml:space="preserve"> </v>
      </c>
    </row>
    <row r="1501" spans="1:4" x14ac:dyDescent="0.25">
      <c r="A1501" s="2">
        <f>+[5]Julio!A8</f>
        <v>6</v>
      </c>
      <c r="B1501" s="6">
        <f>+[5]Julio!H8/1000000</f>
        <v>0</v>
      </c>
      <c r="D1501" s="8" t="str">
        <f>+[5]Julio!J8</f>
        <v xml:space="preserve"> </v>
      </c>
    </row>
    <row r="1502" spans="1:4" x14ac:dyDescent="0.25">
      <c r="A1502" s="2">
        <f>+[5]Julio!A9</f>
        <v>7</v>
      </c>
      <c r="B1502" s="6">
        <f>+[5]Julio!H9/1000000</f>
        <v>0</v>
      </c>
      <c r="D1502" s="8" t="str">
        <f>+[5]Julio!J9</f>
        <v xml:space="preserve"> </v>
      </c>
    </row>
    <row r="1503" spans="1:4" x14ac:dyDescent="0.25">
      <c r="A1503" s="2">
        <f>+[5]Julio!A10</f>
        <v>10</v>
      </c>
      <c r="B1503" s="6">
        <f>+[5]Julio!H10/1000000</f>
        <v>0</v>
      </c>
      <c r="D1503" s="8" t="str">
        <f>+[5]Julio!J10</f>
        <v xml:space="preserve"> </v>
      </c>
    </row>
    <row r="1504" spans="1:4" x14ac:dyDescent="0.25">
      <c r="A1504" s="2">
        <f>+[5]Julio!A11</f>
        <v>11</v>
      </c>
      <c r="B1504" s="6">
        <f>+[5]Julio!H11/1000000</f>
        <v>0</v>
      </c>
      <c r="D1504" s="8" t="str">
        <f>+[5]Julio!J11</f>
        <v xml:space="preserve"> </v>
      </c>
    </row>
    <row r="1505" spans="1:4" x14ac:dyDescent="0.25">
      <c r="A1505" s="2">
        <f>+[5]Julio!A12</f>
        <v>12</v>
      </c>
      <c r="B1505" s="6">
        <f>+[5]Julio!H12/1000000</f>
        <v>0</v>
      </c>
      <c r="D1505" s="8" t="str">
        <f>+[5]Julio!J12</f>
        <v xml:space="preserve"> </v>
      </c>
    </row>
    <row r="1506" spans="1:4" x14ac:dyDescent="0.25">
      <c r="A1506" s="2">
        <f>+[5]Julio!A13</f>
        <v>13</v>
      </c>
      <c r="B1506" s="6">
        <f>+[5]Julio!H13/1000000</f>
        <v>23.4</v>
      </c>
      <c r="D1506" s="8">
        <f>+[5]Julio!J13</f>
        <v>11.7</v>
      </c>
    </row>
    <row r="1507" spans="1:4" x14ac:dyDescent="0.25">
      <c r="A1507" s="2">
        <f>+[5]Julio!A14</f>
        <v>14</v>
      </c>
      <c r="B1507" s="6">
        <f>+[5]Julio!H14/1000000</f>
        <v>14.8</v>
      </c>
      <c r="D1507" s="8">
        <f>+[5]Julio!J14</f>
        <v>8</v>
      </c>
    </row>
    <row r="1508" spans="1:4" x14ac:dyDescent="0.25">
      <c r="A1508" s="2">
        <f>+[5]Julio!A15</f>
        <v>17</v>
      </c>
      <c r="B1508" s="6">
        <f>+[5]Julio!H15/1000000</f>
        <v>156.80000000000001</v>
      </c>
      <c r="D1508" s="8">
        <f>+[5]Julio!J15</f>
        <v>11.557653061224491</v>
      </c>
    </row>
    <row r="1509" spans="1:4" x14ac:dyDescent="0.25">
      <c r="A1509" s="2">
        <f>+[5]Julio!A16</f>
        <v>18</v>
      </c>
      <c r="B1509" s="6">
        <f>+[5]Julio!H16/1000000</f>
        <v>150</v>
      </c>
      <c r="D1509" s="8">
        <f>+[5]Julio!J16</f>
        <v>8.65</v>
      </c>
    </row>
    <row r="1510" spans="1:4" x14ac:dyDescent="0.25">
      <c r="A1510" s="2">
        <f>+[5]Julio!A17</f>
        <v>19</v>
      </c>
      <c r="B1510" s="6">
        <f>+[5]Julio!H17/1000000</f>
        <v>0</v>
      </c>
      <c r="D1510" s="8" t="str">
        <f>+[5]Julio!J17</f>
        <v xml:space="preserve"> </v>
      </c>
    </row>
    <row r="1511" spans="1:4" x14ac:dyDescent="0.25">
      <c r="A1511" s="2">
        <f>+[5]Julio!A18</f>
        <v>20</v>
      </c>
      <c r="B1511" s="6">
        <f>+[5]Julio!H18/1000000</f>
        <v>0</v>
      </c>
      <c r="D1511" s="8" t="str">
        <f>+[5]Julio!J18</f>
        <v xml:space="preserve"> </v>
      </c>
    </row>
    <row r="1512" spans="1:4" x14ac:dyDescent="0.25">
      <c r="A1512" s="2">
        <f>+[5]Julio!A19</f>
        <v>21</v>
      </c>
      <c r="B1512" s="6">
        <f>+[5]Julio!H19/1000000</f>
        <v>0</v>
      </c>
      <c r="D1512" s="8" t="str">
        <f>+[5]Julio!J19</f>
        <v xml:space="preserve"> </v>
      </c>
    </row>
    <row r="1513" spans="1:4" x14ac:dyDescent="0.25">
      <c r="A1513" s="2">
        <f>+[5]Julio!A20</f>
        <v>24</v>
      </c>
      <c r="B1513" s="6">
        <f>+[5]Julio!H20/1000000</f>
        <v>0</v>
      </c>
      <c r="D1513" s="8" t="str">
        <f>+[5]Julio!J20</f>
        <v xml:space="preserve"> </v>
      </c>
    </row>
    <row r="1514" spans="1:4" x14ac:dyDescent="0.25">
      <c r="A1514" s="2">
        <f>+[5]Julio!A21</f>
        <v>25</v>
      </c>
      <c r="B1514" s="6">
        <f>+[5]Julio!H21/1000000</f>
        <v>0</v>
      </c>
      <c r="D1514" s="8" t="str">
        <f>+[5]Julio!J21</f>
        <v xml:space="preserve"> </v>
      </c>
    </row>
    <row r="1515" spans="1:4" x14ac:dyDescent="0.25">
      <c r="A1515" s="2">
        <f>+[5]Julio!A22</f>
        <v>26</v>
      </c>
      <c r="B1515" s="6">
        <f>+[5]Julio!H22/1000000</f>
        <v>0</v>
      </c>
      <c r="D1515" s="8" t="str">
        <f>+[5]Julio!J22</f>
        <v xml:space="preserve"> </v>
      </c>
    </row>
    <row r="1516" spans="1:4" x14ac:dyDescent="0.25">
      <c r="A1516" s="2">
        <f>+[5]Julio!A23</f>
        <v>27</v>
      </c>
      <c r="B1516" s="6">
        <f>+[5]Julio!H23/1000000</f>
        <v>0</v>
      </c>
      <c r="D1516" s="8" t="str">
        <f>+[5]Julio!J23</f>
        <v xml:space="preserve"> </v>
      </c>
    </row>
    <row r="1517" spans="1:4" x14ac:dyDescent="0.25">
      <c r="A1517" s="2">
        <f>+[5]Julio!A24</f>
        <v>28</v>
      </c>
      <c r="B1517" s="6">
        <f>+[5]Julio!H24/1000000</f>
        <v>0</v>
      </c>
      <c r="D1517" s="8" t="str">
        <f>+[5]Julio!J24</f>
        <v xml:space="preserve"> </v>
      </c>
    </row>
    <row r="1518" spans="1:4" x14ac:dyDescent="0.25">
      <c r="A1518" s="2">
        <f>+[5]Julio!A25</f>
        <v>31</v>
      </c>
      <c r="B1518" s="6">
        <f>+[5]Julio!H25/1000000</f>
        <v>200</v>
      </c>
      <c r="D1518" s="8">
        <f>+[5]Julio!J25</f>
        <v>9.375</v>
      </c>
    </row>
    <row r="1520" spans="1:4" x14ac:dyDescent="0.25">
      <c r="A1520" s="39" t="s">
        <v>86</v>
      </c>
      <c r="B1520" s="36">
        <f>SUM(B1521:B1541)</f>
        <v>2784.7</v>
      </c>
      <c r="C1520" s="37"/>
      <c r="D1520" s="38">
        <f>IFERROR((SUMPRODUCT(B1521:B1541,D1521:D1541)/SUM(B1521:B1541))/100,"")</f>
        <v>8.0458487449276403E-2</v>
      </c>
    </row>
    <row r="1521" spans="1:4" x14ac:dyDescent="0.25">
      <c r="A1521" s="2">
        <f>+[5]Agosto!A5</f>
        <v>1</v>
      </c>
      <c r="B1521" s="6">
        <f>+[5]Agosto!H5/1000000</f>
        <v>0</v>
      </c>
      <c r="D1521" s="8" t="str">
        <f>+[5]Agosto!J5</f>
        <v xml:space="preserve"> </v>
      </c>
    </row>
    <row r="1522" spans="1:4" x14ac:dyDescent="0.25">
      <c r="A1522" s="2">
        <f>+[5]Agosto!A6</f>
        <v>2</v>
      </c>
      <c r="B1522" s="6">
        <f>+[5]Agosto!H6/1000000</f>
        <v>0</v>
      </c>
      <c r="D1522" s="8" t="str">
        <f>+[5]Agosto!J6</f>
        <v xml:space="preserve"> </v>
      </c>
    </row>
    <row r="1523" spans="1:4" x14ac:dyDescent="0.25">
      <c r="A1523" s="2">
        <f>+[5]Agosto!A7</f>
        <v>3</v>
      </c>
      <c r="B1523" s="6">
        <f>+[5]Agosto!H7/1000000</f>
        <v>0</v>
      </c>
      <c r="D1523" s="8" t="str">
        <f>+[5]Agosto!J7</f>
        <v xml:space="preserve"> </v>
      </c>
    </row>
    <row r="1524" spans="1:4" x14ac:dyDescent="0.25">
      <c r="A1524" s="2">
        <f>+[5]Agosto!A8</f>
        <v>4</v>
      </c>
      <c r="B1524" s="6">
        <f>+[5]Agosto!H8/1000000</f>
        <v>0</v>
      </c>
      <c r="D1524" s="8" t="str">
        <f>+[5]Agosto!J8</f>
        <v xml:space="preserve"> </v>
      </c>
    </row>
    <row r="1525" spans="1:4" x14ac:dyDescent="0.25">
      <c r="A1525" s="2">
        <f>+[5]Agosto!A9</f>
        <v>7</v>
      </c>
      <c r="B1525" s="6">
        <f>+[5]Agosto!H9/1000000</f>
        <v>0</v>
      </c>
      <c r="D1525" s="8" t="str">
        <f>+[5]Agosto!J9</f>
        <v xml:space="preserve"> </v>
      </c>
    </row>
    <row r="1526" spans="1:4" x14ac:dyDescent="0.25">
      <c r="A1526" s="2">
        <f>+[5]Agosto!A10</f>
        <v>8</v>
      </c>
      <c r="B1526" s="6">
        <f>+[5]Agosto!H10/1000000</f>
        <v>0</v>
      </c>
      <c r="D1526" s="8" t="str">
        <f>+[5]Agosto!J10</f>
        <v xml:space="preserve"> </v>
      </c>
    </row>
    <row r="1527" spans="1:4" x14ac:dyDescent="0.25">
      <c r="A1527" s="2">
        <f>+[5]Agosto!A11</f>
        <v>9</v>
      </c>
      <c r="B1527" s="6">
        <f>+[5]Agosto!H11/1000000</f>
        <v>0</v>
      </c>
      <c r="D1527" s="8" t="str">
        <f>+[5]Agosto!J11</f>
        <v xml:space="preserve"> </v>
      </c>
    </row>
    <row r="1528" spans="1:4" x14ac:dyDescent="0.25">
      <c r="A1528" s="2">
        <f>+[5]Agosto!A12</f>
        <v>10</v>
      </c>
      <c r="B1528" s="6">
        <f>+[5]Agosto!H12/1000000</f>
        <v>150</v>
      </c>
      <c r="D1528" s="8">
        <f>+[5]Agosto!J12</f>
        <v>8</v>
      </c>
    </row>
    <row r="1529" spans="1:4" x14ac:dyDescent="0.25">
      <c r="A1529" s="2">
        <f>+[5]Agosto!A13</f>
        <v>11</v>
      </c>
      <c r="B1529" s="6">
        <f>+[5]Agosto!H13/1000000</f>
        <v>115</v>
      </c>
      <c r="D1529" s="8">
        <f>+[5]Agosto!J13</f>
        <v>8.25</v>
      </c>
    </row>
    <row r="1530" spans="1:4" x14ac:dyDescent="0.25">
      <c r="A1530" s="2">
        <f>+[5]Agosto!A14</f>
        <v>14</v>
      </c>
      <c r="B1530" s="6">
        <f>+[5]Agosto!H14/1000000</f>
        <v>104.5</v>
      </c>
      <c r="D1530" s="8">
        <f>+[5]Agosto!J14</f>
        <v>8.25</v>
      </c>
    </row>
    <row r="1531" spans="1:4" x14ac:dyDescent="0.25">
      <c r="A1531" s="2">
        <f>+[5]Agosto!A15</f>
        <v>15</v>
      </c>
      <c r="B1531" s="6">
        <f>+[5]Agosto!H15/1000000</f>
        <v>0</v>
      </c>
      <c r="D1531" s="8" t="str">
        <f>+[5]Agosto!J15</f>
        <v xml:space="preserve"> </v>
      </c>
    </row>
    <row r="1532" spans="1:4" x14ac:dyDescent="0.25">
      <c r="A1532" s="2">
        <v>17</v>
      </c>
      <c r="B1532" s="6">
        <f>+[5]Agosto!H16/1000000</f>
        <v>0</v>
      </c>
      <c r="D1532" s="8" t="str">
        <f>+[5]Agosto!J16</f>
        <v xml:space="preserve"> </v>
      </c>
    </row>
    <row r="1533" spans="1:4" x14ac:dyDescent="0.25">
      <c r="A1533" s="2">
        <v>18</v>
      </c>
      <c r="B1533" s="6">
        <f>+[5]Agosto!H17/1000000</f>
        <v>0</v>
      </c>
      <c r="D1533" s="8" t="str">
        <f>+[5]Agosto!J17</f>
        <v xml:space="preserve"> </v>
      </c>
    </row>
    <row r="1534" spans="1:4" x14ac:dyDescent="0.25">
      <c r="A1534" s="2">
        <v>21</v>
      </c>
      <c r="B1534" s="6">
        <f>+[5]Agosto!H18/1000000</f>
        <v>100</v>
      </c>
      <c r="D1534" s="8">
        <f>+[5]Agosto!J18</f>
        <v>8.25</v>
      </c>
    </row>
    <row r="1535" spans="1:4" x14ac:dyDescent="0.25">
      <c r="A1535" s="2">
        <v>22</v>
      </c>
      <c r="B1535" s="6">
        <f>+[5]Agosto!H19/1000000</f>
        <v>0</v>
      </c>
      <c r="D1535" s="8" t="str">
        <f>+[5]Agosto!J19</f>
        <v xml:space="preserve"> </v>
      </c>
    </row>
    <row r="1536" spans="1:4" x14ac:dyDescent="0.25">
      <c r="A1536" s="2">
        <v>24</v>
      </c>
      <c r="B1536" s="6">
        <f>+[5]Agosto!H20/1000000</f>
        <v>48.3</v>
      </c>
      <c r="D1536" s="8">
        <f>+[5]Agosto!J20</f>
        <v>9.5</v>
      </c>
    </row>
    <row r="1537" spans="1:4" x14ac:dyDescent="0.25">
      <c r="A1537" s="2">
        <v>25</v>
      </c>
      <c r="B1537" s="6">
        <f>+[5]Agosto!H21/1000000</f>
        <v>25.3</v>
      </c>
      <c r="D1537" s="8">
        <f>+[5]Agosto!J21</f>
        <v>9.5</v>
      </c>
    </row>
    <row r="1538" spans="1:4" x14ac:dyDescent="0.25">
      <c r="A1538" s="2">
        <v>28</v>
      </c>
      <c r="B1538" s="6">
        <f>+[5]Agosto!H22/1000000</f>
        <v>25.4</v>
      </c>
      <c r="D1538" s="8">
        <f>+[5]Agosto!J22</f>
        <v>9.5</v>
      </c>
    </row>
    <row r="1539" spans="1:4" x14ac:dyDescent="0.25">
      <c r="A1539" s="2">
        <v>29</v>
      </c>
      <c r="B1539" s="6">
        <f>+[5]Agosto!H23/1000000</f>
        <v>28.2</v>
      </c>
      <c r="D1539" s="8">
        <f>+[5]Agosto!J23</f>
        <v>9.5</v>
      </c>
    </row>
    <row r="1540" spans="1:4" x14ac:dyDescent="0.25">
      <c r="A1540" s="2">
        <v>30</v>
      </c>
      <c r="B1540" s="6">
        <f>+[5]Agosto!H24/1000000</f>
        <v>169</v>
      </c>
      <c r="D1540" s="8">
        <f>+[5]Agosto!J24</f>
        <v>9.9437869822485201</v>
      </c>
    </row>
    <row r="1541" spans="1:4" x14ac:dyDescent="0.25">
      <c r="A1541" s="2">
        <v>31</v>
      </c>
      <c r="B1541" s="6">
        <f>+[5]Agosto!H25/1000000</f>
        <v>2019</v>
      </c>
      <c r="D1541" s="8">
        <f>+[5]Agosto!J25</f>
        <v>7.7664685487865279</v>
      </c>
    </row>
    <row r="1543" spans="1:4" x14ac:dyDescent="0.25">
      <c r="A1543" s="39" t="s">
        <v>87</v>
      </c>
      <c r="B1543" s="36">
        <f>SUM(B1544:B1564)</f>
        <v>1740.5682043099998</v>
      </c>
      <c r="C1543" s="37"/>
      <c r="D1543" s="38">
        <f>IFERROR((SUMPRODUCT(B1544:B1564,D1544:D1564)/SUM(B1544:B1564))/100,"")</f>
        <v>9.6500612242848269E-2</v>
      </c>
    </row>
    <row r="1544" spans="1:4" x14ac:dyDescent="0.25">
      <c r="A1544" s="2">
        <f>+[5]Septiembre!A5</f>
        <v>1</v>
      </c>
      <c r="B1544" s="6">
        <f>+[5]Septiembre!H5/1000000</f>
        <v>200</v>
      </c>
      <c r="D1544" s="8">
        <f>+[5]Septiembre!J5</f>
        <v>8.25</v>
      </c>
    </row>
    <row r="1545" spans="1:4" x14ac:dyDescent="0.25">
      <c r="A1545" s="2">
        <f>+[5]Septiembre!A6</f>
        <v>4</v>
      </c>
      <c r="B1545" s="6">
        <f>+[5]Septiembre!H6/1000000</f>
        <v>514.4</v>
      </c>
      <c r="D1545" s="8">
        <f>+[5]Septiembre!J6</f>
        <v>7.5279937791601865</v>
      </c>
    </row>
    <row r="1546" spans="1:4" x14ac:dyDescent="0.25">
      <c r="A1546" s="2">
        <f>+[5]Septiembre!A7</f>
        <v>5</v>
      </c>
      <c r="B1546" s="6">
        <f>+[5]Septiembre!H7/1000000</f>
        <v>12.26820431</v>
      </c>
      <c r="D1546" s="8">
        <f>+[5]Septiembre!J7</f>
        <v>8.5</v>
      </c>
    </row>
    <row r="1547" spans="1:4" x14ac:dyDescent="0.25">
      <c r="A1547" s="2">
        <f>+[5]Septiembre!A8</f>
        <v>6</v>
      </c>
      <c r="B1547" s="6">
        <f>+[5]Septiembre!H8/1000000</f>
        <v>10.9</v>
      </c>
      <c r="D1547" s="8">
        <f>+[5]Septiembre!J8</f>
        <v>8.5</v>
      </c>
    </row>
    <row r="1548" spans="1:4" x14ac:dyDescent="0.25">
      <c r="A1548" s="2">
        <f>+[5]Septiembre!A9</f>
        <v>7</v>
      </c>
      <c r="B1548" s="6">
        <f>+[5]Septiembre!H9/1000000</f>
        <v>0</v>
      </c>
      <c r="D1548" s="8" t="str">
        <f>+[5]Septiembre!J9</f>
        <v xml:space="preserve"> </v>
      </c>
    </row>
    <row r="1549" spans="1:4" x14ac:dyDescent="0.25">
      <c r="A1549" s="2">
        <f>+[5]Septiembre!A10</f>
        <v>8</v>
      </c>
      <c r="B1549" s="6">
        <f>+[5]Septiembre!H10/1000000</f>
        <v>0</v>
      </c>
      <c r="D1549" s="8" t="str">
        <f>+[5]Septiembre!J10</f>
        <v xml:space="preserve"> </v>
      </c>
    </row>
    <row r="1550" spans="1:4" x14ac:dyDescent="0.25">
      <c r="A1550" s="2">
        <f>+[5]Septiembre!A11</f>
        <v>11</v>
      </c>
      <c r="B1550" s="6">
        <f>+[5]Septiembre!H11/1000000</f>
        <v>70</v>
      </c>
      <c r="D1550" s="8">
        <f>+[5]Septiembre!J11</f>
        <v>11</v>
      </c>
    </row>
    <row r="1551" spans="1:4" x14ac:dyDescent="0.25">
      <c r="A1551" s="2">
        <f>+[5]Septiembre!A12</f>
        <v>12</v>
      </c>
      <c r="B1551" s="6">
        <f>+[5]Septiembre!H12/1000000</f>
        <v>102.9</v>
      </c>
      <c r="D1551" s="8">
        <f>+[5]Septiembre!J12</f>
        <v>10.928571428571429</v>
      </c>
    </row>
    <row r="1552" spans="1:4" x14ac:dyDescent="0.25">
      <c r="A1552" s="2">
        <f>+[5]Septiembre!A13</f>
        <v>13</v>
      </c>
      <c r="B1552" s="6">
        <f>+[5]Septiembre!H13/1000000</f>
        <v>0</v>
      </c>
      <c r="D1552" s="8" t="str">
        <f>+[5]Septiembre!J13</f>
        <v xml:space="preserve"> </v>
      </c>
    </row>
    <row r="1553" spans="1:4" x14ac:dyDescent="0.25">
      <c r="A1553" s="2">
        <f>+[5]Septiembre!A14</f>
        <v>14</v>
      </c>
      <c r="B1553" s="6">
        <f>+[5]Septiembre!H14/1000000</f>
        <v>7.3</v>
      </c>
      <c r="D1553" s="8">
        <f>+[5]Septiembre!J14</f>
        <v>9.5</v>
      </c>
    </row>
    <row r="1554" spans="1:4" x14ac:dyDescent="0.25">
      <c r="A1554" s="2">
        <f>+[5]Septiembre!A15</f>
        <v>15</v>
      </c>
      <c r="B1554" s="6">
        <f>+[5]Septiembre!H15/1000000</f>
        <v>0</v>
      </c>
      <c r="D1554" s="8" t="str">
        <f>+[5]Septiembre!J15</f>
        <v xml:space="preserve"> </v>
      </c>
    </row>
    <row r="1555" spans="1:4" x14ac:dyDescent="0.25">
      <c r="A1555" s="2">
        <f>+[5]Septiembre!A16</f>
        <v>18</v>
      </c>
      <c r="B1555" s="6">
        <f>+[5]Septiembre!H16/1000000</f>
        <v>0</v>
      </c>
      <c r="D1555" s="8" t="str">
        <f>+[5]Septiembre!J16</f>
        <v xml:space="preserve"> </v>
      </c>
    </row>
    <row r="1556" spans="1:4" x14ac:dyDescent="0.25">
      <c r="A1556" s="2">
        <f>+[5]Septiembre!A17</f>
        <v>19</v>
      </c>
      <c r="B1556" s="6">
        <f>+[5]Septiembre!H17/1000000</f>
        <v>0</v>
      </c>
      <c r="D1556" s="8" t="str">
        <f>+[5]Septiembre!J17</f>
        <v xml:space="preserve"> </v>
      </c>
    </row>
    <row r="1557" spans="1:4" x14ac:dyDescent="0.25">
      <c r="A1557" s="2">
        <f>+[5]Septiembre!A18</f>
        <v>20</v>
      </c>
      <c r="B1557" s="6">
        <f>+[5]Septiembre!H18/1000000</f>
        <v>0</v>
      </c>
      <c r="D1557" s="8" t="str">
        <f>+[5]Septiembre!J18</f>
        <v xml:space="preserve"> </v>
      </c>
    </row>
    <row r="1558" spans="1:4" x14ac:dyDescent="0.25">
      <c r="A1558" s="2">
        <f>+[5]Septiembre!A19</f>
        <v>21</v>
      </c>
      <c r="B1558" s="6">
        <f>+[5]Septiembre!H19/1000000</f>
        <v>0</v>
      </c>
      <c r="D1558" s="8" t="str">
        <f>+[5]Septiembre!J19</f>
        <v xml:space="preserve"> </v>
      </c>
    </row>
    <row r="1559" spans="1:4" x14ac:dyDescent="0.25">
      <c r="A1559" s="2">
        <f>+[5]Septiembre!A20</f>
        <v>22</v>
      </c>
      <c r="B1559" s="6">
        <f>+[5]Septiembre!H20/1000000</f>
        <v>25</v>
      </c>
      <c r="D1559" s="8">
        <f>+[5]Septiembre!J20</f>
        <v>10</v>
      </c>
    </row>
    <row r="1560" spans="1:4" x14ac:dyDescent="0.25">
      <c r="A1560" s="2">
        <f>+[5]Septiembre!A21</f>
        <v>25</v>
      </c>
      <c r="B1560" s="6">
        <f>+[5]Septiembre!H21/1000000</f>
        <v>25</v>
      </c>
      <c r="D1560" s="8">
        <f>+[5]Septiembre!J21</f>
        <v>10</v>
      </c>
    </row>
    <row r="1561" spans="1:4" x14ac:dyDescent="0.25">
      <c r="A1561" s="2">
        <f>+[5]Septiembre!A22</f>
        <v>26</v>
      </c>
      <c r="B1561" s="6">
        <f>+[5]Septiembre!H22/1000000</f>
        <v>309.5</v>
      </c>
      <c r="D1561" s="8">
        <f>+[5]Septiembre!J22</f>
        <v>11.163166397415186</v>
      </c>
    </row>
    <row r="1562" spans="1:4" x14ac:dyDescent="0.25">
      <c r="A1562" s="2">
        <f>+[5]Septiembre!A23</f>
        <v>27</v>
      </c>
      <c r="B1562" s="6">
        <f>+[5]Septiembre!H23/1000000</f>
        <v>12.7</v>
      </c>
      <c r="D1562" s="8">
        <f>+[5]Septiembre!J23</f>
        <v>10</v>
      </c>
    </row>
    <row r="1563" spans="1:4" x14ac:dyDescent="0.25">
      <c r="A1563" s="2">
        <f>+[5]Septiembre!A24</f>
        <v>28</v>
      </c>
      <c r="B1563" s="6">
        <f>+[5]Septiembre!H24/1000000</f>
        <v>12.8</v>
      </c>
      <c r="D1563" s="8">
        <f>+[5]Septiembre!J24</f>
        <v>10</v>
      </c>
    </row>
    <row r="1564" spans="1:4" x14ac:dyDescent="0.25">
      <c r="A1564" s="2">
        <f>+[5]Septiembre!A25</f>
        <v>29</v>
      </c>
      <c r="B1564" s="6">
        <f>+[5]Septiembre!H25/1000000</f>
        <v>437.8</v>
      </c>
      <c r="D1564" s="8">
        <f>+[5]Septiembre!J25</f>
        <v>11.2</v>
      </c>
    </row>
    <row r="1566" spans="1:4" x14ac:dyDescent="0.25">
      <c r="A1566" s="39" t="s">
        <v>88</v>
      </c>
      <c r="B1566" s="36">
        <f>SUM(B1567:B1588)</f>
        <v>4750.519847540002</v>
      </c>
      <c r="C1566" s="37"/>
      <c r="D1566" s="38">
        <f>IFERROR((SUMPRODUCT(B1567:B1588,D1567:D1588)/SUM(B1567:B1588))/100,"")</f>
        <v>9.6997252424250557E-2</v>
      </c>
    </row>
    <row r="1567" spans="1:4" x14ac:dyDescent="0.25">
      <c r="A1567" s="2">
        <f>+[5]Octubre!A5</f>
        <v>2</v>
      </c>
      <c r="B1567" s="6">
        <f>+[5]Octubre!H5/1000000</f>
        <v>85.4</v>
      </c>
      <c r="D1567" s="8">
        <f>+[5]Octubre!J5</f>
        <v>11</v>
      </c>
    </row>
    <row r="1568" spans="1:4" x14ac:dyDescent="0.25">
      <c r="A1568" s="2">
        <f>+[5]Octubre!A6</f>
        <v>3</v>
      </c>
      <c r="B1568" s="6">
        <f>+[5]Octubre!H6/1000000</f>
        <v>2024</v>
      </c>
      <c r="D1568" s="8">
        <f>+[5]Octubre!J6</f>
        <v>7.7617341897233203</v>
      </c>
    </row>
    <row r="1569" spans="1:4" x14ac:dyDescent="0.25">
      <c r="A1569" s="2">
        <f>+[5]Octubre!A7</f>
        <v>4</v>
      </c>
      <c r="B1569" s="6">
        <f>+[5]Octubre!H7/1000000</f>
        <v>369.40997376999997</v>
      </c>
      <c r="D1569" s="8">
        <f>+[5]Octubre!J7</f>
        <v>11.188413956568848</v>
      </c>
    </row>
    <row r="1570" spans="1:4" x14ac:dyDescent="0.25">
      <c r="A1570" s="2">
        <f>+[5]Octubre!A8</f>
        <v>5</v>
      </c>
      <c r="B1570" s="6">
        <f>+[5]Octubre!H8/1000000</f>
        <v>17.100000000000001</v>
      </c>
      <c r="D1570" s="8">
        <f>+[5]Octubre!J8</f>
        <v>11</v>
      </c>
    </row>
    <row r="1571" spans="1:4" x14ac:dyDescent="0.25">
      <c r="A1571" s="2">
        <f>+[5]Octubre!A9</f>
        <v>6</v>
      </c>
      <c r="B1571" s="6">
        <f>+[5]Octubre!H9/1000000</f>
        <v>201</v>
      </c>
      <c r="D1571" s="8">
        <f>+[5]Octubre!J9</f>
        <v>11</v>
      </c>
    </row>
    <row r="1572" spans="1:4" x14ac:dyDescent="0.25">
      <c r="A1572" s="2">
        <f>+[5]Octubre!A10</f>
        <v>9</v>
      </c>
      <c r="B1572" s="6">
        <f>+[5]Octubre!H10/1000000</f>
        <v>539.10997377000001</v>
      </c>
      <c r="D1572" s="8">
        <f>+[5]Octubre!J10</f>
        <v>11.282693698032045</v>
      </c>
    </row>
    <row r="1573" spans="1:4" x14ac:dyDescent="0.25">
      <c r="A1573" s="2">
        <f>+[5]Octubre!A11</f>
        <v>10</v>
      </c>
      <c r="B1573" s="6">
        <f>+[5]Octubre!H11/1000000</f>
        <v>31.1</v>
      </c>
      <c r="D1573" s="8">
        <f>+[5]Octubre!J11</f>
        <v>11</v>
      </c>
    </row>
    <row r="1574" spans="1:4" x14ac:dyDescent="0.25">
      <c r="A1574" s="2">
        <f>+[5]Octubre!A12</f>
        <v>11</v>
      </c>
      <c r="B1574" s="6">
        <f>+[5]Octubre!H12/1000000</f>
        <v>31.1</v>
      </c>
      <c r="D1574" s="8">
        <f>+[5]Octubre!J12</f>
        <v>11</v>
      </c>
    </row>
    <row r="1575" spans="1:4" x14ac:dyDescent="0.25">
      <c r="A1575" s="2">
        <f>+[5]Octubre!A13</f>
        <v>12</v>
      </c>
      <c r="B1575" s="6">
        <f>+[5]Octubre!H13/1000000</f>
        <v>27.3</v>
      </c>
      <c r="D1575" s="8">
        <f>+[5]Octubre!J13</f>
        <v>11</v>
      </c>
    </row>
    <row r="1576" spans="1:4" x14ac:dyDescent="0.25">
      <c r="A1576" s="2">
        <f>+[5]Octubre!A14</f>
        <v>13</v>
      </c>
      <c r="B1576" s="6">
        <f>+[5]Octubre!H14/1000000</f>
        <v>27.3</v>
      </c>
      <c r="D1576" s="8">
        <f>+[5]Octubre!J14</f>
        <v>11</v>
      </c>
    </row>
    <row r="1577" spans="1:4" x14ac:dyDescent="0.25">
      <c r="A1577" s="2">
        <f>+[5]Octubre!A15</f>
        <v>16</v>
      </c>
      <c r="B1577" s="6">
        <f>+[5]Octubre!H15/1000000</f>
        <v>730.1</v>
      </c>
      <c r="D1577" s="8">
        <f>+[5]Octubre!J15</f>
        <v>11.09587727708533</v>
      </c>
    </row>
    <row r="1578" spans="1:4" x14ac:dyDescent="0.25">
      <c r="A1578" s="2">
        <f>+[5]Octubre!A16</f>
        <v>17</v>
      </c>
      <c r="B1578" s="6">
        <f>+[5]Octubre!H16/1000000</f>
        <v>31.6</v>
      </c>
      <c r="D1578" s="8">
        <f>+[5]Octubre!J16</f>
        <v>11</v>
      </c>
    </row>
    <row r="1579" spans="1:4" x14ac:dyDescent="0.25">
      <c r="A1579" s="2">
        <f>+[5]Octubre!A17</f>
        <v>18</v>
      </c>
      <c r="B1579" s="6">
        <f>+[5]Octubre!H17/1000000</f>
        <v>31.6</v>
      </c>
      <c r="D1579" s="8">
        <f>+[5]Octubre!J17</f>
        <v>11</v>
      </c>
    </row>
    <row r="1580" spans="1:4" x14ac:dyDescent="0.25">
      <c r="A1580" s="2">
        <f>+[5]Octubre!A18</f>
        <v>19</v>
      </c>
      <c r="B1580" s="6">
        <f>+[5]Octubre!H18/1000000</f>
        <v>46.6</v>
      </c>
      <c r="D1580" s="8">
        <f>+[5]Octubre!J18</f>
        <v>10.313304721030043</v>
      </c>
    </row>
    <row r="1581" spans="1:4" x14ac:dyDescent="0.25">
      <c r="A1581" s="2">
        <f>+[5]Octubre!A19</f>
        <v>20</v>
      </c>
      <c r="B1581" s="6">
        <f>+[5]Octubre!H19/1000000</f>
        <v>7.6</v>
      </c>
      <c r="D1581" s="8">
        <f>+[5]Octubre!J19</f>
        <v>11</v>
      </c>
    </row>
    <row r="1582" spans="1:4" x14ac:dyDescent="0.25">
      <c r="A1582" s="2">
        <f>+[5]Octubre!A20</f>
        <v>23</v>
      </c>
      <c r="B1582" s="6">
        <f>+[5]Octubre!H20/1000000</f>
        <v>427.59989999999999</v>
      </c>
      <c r="D1582" s="8">
        <f>+[5]Octubre!J20</f>
        <v>11.294667912691279</v>
      </c>
    </row>
    <row r="1583" spans="1:4" x14ac:dyDescent="0.25">
      <c r="A1583" s="2">
        <f>+[5]Octubre!A21</f>
        <v>24</v>
      </c>
      <c r="B1583" s="6">
        <f>+[5]Octubre!H21/1000000</f>
        <v>7.6</v>
      </c>
      <c r="D1583" s="8">
        <f>+[5]Octubre!J21</f>
        <v>11</v>
      </c>
    </row>
    <row r="1584" spans="1:4" x14ac:dyDescent="0.25">
      <c r="A1584" s="2">
        <f>+[5]Octubre!A22</f>
        <v>25</v>
      </c>
      <c r="B1584" s="6">
        <f>+[5]Octubre!H22/1000000</f>
        <v>7.6</v>
      </c>
      <c r="D1584" s="8">
        <f>+[5]Octubre!J22</f>
        <v>11</v>
      </c>
    </row>
    <row r="1585" spans="1:4" x14ac:dyDescent="0.25">
      <c r="A1585" s="2">
        <f>+[5]Octubre!A23</f>
        <v>26</v>
      </c>
      <c r="B1585" s="6">
        <f>+[5]Octubre!H23/1000000</f>
        <v>71</v>
      </c>
      <c r="D1585" s="8">
        <f>+[5]Octubre!J23</f>
        <v>11</v>
      </c>
    </row>
    <row r="1586" spans="1:4" x14ac:dyDescent="0.25">
      <c r="A1586" s="2">
        <f>+[5]Octubre!A24</f>
        <v>27</v>
      </c>
      <c r="B1586" s="6">
        <f>+[5]Octubre!H24/1000000</f>
        <v>0</v>
      </c>
      <c r="D1586" s="8" t="str">
        <f>+[5]Octubre!J24</f>
        <v xml:space="preserve"> </v>
      </c>
    </row>
    <row r="1587" spans="1:4" x14ac:dyDescent="0.25">
      <c r="A1587" s="2">
        <f>+[5]Octubre!A25</f>
        <v>30</v>
      </c>
      <c r="B1587" s="6">
        <f>+[5]Octubre!H25/1000000</f>
        <v>0</v>
      </c>
      <c r="D1587" s="8" t="str">
        <f>+[5]Octubre!J25</f>
        <v xml:space="preserve"> </v>
      </c>
    </row>
    <row r="1588" spans="1:4" x14ac:dyDescent="0.25">
      <c r="A1588" s="2">
        <f>+[5]Octubre!A26</f>
        <v>31</v>
      </c>
      <c r="B1588" s="6">
        <f>+[5]Octubre!H26/1000000</f>
        <v>36.4</v>
      </c>
      <c r="D1588" s="8">
        <f>+[5]Octubre!J26</f>
        <v>10.76</v>
      </c>
    </row>
    <row r="1590" spans="1:4" x14ac:dyDescent="0.25">
      <c r="A1590" s="39" t="s">
        <v>89</v>
      </c>
      <c r="B1590" s="36">
        <f>SUM(B1591:B1611)</f>
        <v>554.00977376999992</v>
      </c>
      <c r="C1590" s="37"/>
      <c r="D1590" s="38">
        <f>IFERROR((SUMPRODUCT(B1591:B1611,D1591:D1611)/SUM(B1591:B1611))/100,"")</f>
        <v>0.10416028353076831</v>
      </c>
    </row>
    <row r="1591" spans="1:4" x14ac:dyDescent="0.25">
      <c r="A1591" s="2">
        <f>+[5]Noviembre!A5</f>
        <v>1</v>
      </c>
      <c r="B1591" s="6">
        <f>+[5]Noviembre!H5/1000000</f>
        <v>14.9</v>
      </c>
      <c r="D1591" s="8">
        <f>+[5]Noviembre!J5</f>
        <v>10.76</v>
      </c>
    </row>
    <row r="1592" spans="1:4" x14ac:dyDescent="0.25">
      <c r="A1592" s="2">
        <f>+[5]Noviembre!A6</f>
        <v>2</v>
      </c>
      <c r="B1592" s="6">
        <f>+[5]Noviembre!H6/1000000</f>
        <v>15.4</v>
      </c>
      <c r="D1592" s="8">
        <f>+[5]Noviembre!J6</f>
        <v>10</v>
      </c>
    </row>
    <row r="1593" spans="1:4" x14ac:dyDescent="0.25">
      <c r="A1593" s="2">
        <f>+[5]Noviembre!A7</f>
        <v>3</v>
      </c>
      <c r="B1593" s="6">
        <f>+[5]Noviembre!H7/1000000</f>
        <v>0</v>
      </c>
      <c r="D1593" s="8" t="str">
        <f>+[5]Noviembre!J7</f>
        <v xml:space="preserve"> </v>
      </c>
    </row>
    <row r="1594" spans="1:4" x14ac:dyDescent="0.25">
      <c r="A1594" s="2">
        <f>+[5]Noviembre!A8</f>
        <v>7</v>
      </c>
      <c r="B1594" s="6">
        <f>+[5]Noviembre!H8/1000000</f>
        <v>11.5</v>
      </c>
      <c r="D1594" s="8">
        <f>+[5]Noviembre!J8</f>
        <v>9.5</v>
      </c>
    </row>
    <row r="1595" spans="1:4" x14ac:dyDescent="0.25">
      <c r="A1595" s="2">
        <f>+[5]Noviembre!A9</f>
        <v>8</v>
      </c>
      <c r="B1595" s="6">
        <f>+[5]Noviembre!H9/1000000</f>
        <v>6</v>
      </c>
      <c r="D1595" s="8">
        <f>+[5]Noviembre!J9</f>
        <v>9.5</v>
      </c>
    </row>
    <row r="1596" spans="1:4" x14ac:dyDescent="0.25">
      <c r="A1596" s="2">
        <f>+[5]Noviembre!A10</f>
        <v>9</v>
      </c>
      <c r="B1596" s="6">
        <f>+[5]Noviembre!H10/1000000</f>
        <v>0</v>
      </c>
      <c r="D1596" s="8" t="str">
        <f>+[5]Noviembre!J10</f>
        <v xml:space="preserve"> </v>
      </c>
    </row>
    <row r="1597" spans="1:4" x14ac:dyDescent="0.25">
      <c r="A1597" s="2">
        <f>+[5]Noviembre!A11</f>
        <v>10</v>
      </c>
      <c r="B1597" s="6">
        <f>+[5]Noviembre!H11/1000000</f>
        <v>50</v>
      </c>
      <c r="D1597" s="8">
        <f>+[5]Noviembre!J11</f>
        <v>10.6</v>
      </c>
    </row>
    <row r="1598" spans="1:4" x14ac:dyDescent="0.25">
      <c r="A1598" s="2">
        <f>+[5]Noviembre!A12</f>
        <v>13</v>
      </c>
      <c r="B1598" s="6">
        <f>+[5]Noviembre!H12/1000000</f>
        <v>0</v>
      </c>
      <c r="D1598" s="8" t="str">
        <f>+[5]Noviembre!J12</f>
        <v xml:space="preserve"> </v>
      </c>
    </row>
    <row r="1599" spans="1:4" x14ac:dyDescent="0.25">
      <c r="A1599" s="2">
        <f>+[5]Noviembre!A13</f>
        <v>14</v>
      </c>
      <c r="B1599" s="6">
        <f>+[5]Noviembre!H13/1000000</f>
        <v>22.9</v>
      </c>
      <c r="D1599" s="8">
        <f>+[5]Noviembre!J13</f>
        <v>10</v>
      </c>
    </row>
    <row r="1600" spans="1:4" x14ac:dyDescent="0.25">
      <c r="A1600" s="2">
        <f>+[5]Noviembre!A14</f>
        <v>15</v>
      </c>
      <c r="B1600" s="6">
        <f>+[5]Noviembre!H14/1000000</f>
        <v>23.7</v>
      </c>
      <c r="D1600" s="8">
        <f>+[5]Noviembre!J14</f>
        <v>10</v>
      </c>
    </row>
    <row r="1601" spans="1:4" x14ac:dyDescent="0.25">
      <c r="A1601" s="2">
        <f>+[5]Noviembre!A15</f>
        <v>16</v>
      </c>
      <c r="B1601" s="6">
        <f>+[5]Noviembre!H15/1000000</f>
        <v>10.8</v>
      </c>
      <c r="D1601" s="8">
        <f>+[5]Noviembre!J15</f>
        <v>10</v>
      </c>
    </row>
    <row r="1602" spans="1:4" x14ac:dyDescent="0.25">
      <c r="A1602" s="2">
        <f>+[5]Noviembre!A16</f>
        <v>17</v>
      </c>
      <c r="B1602" s="6">
        <f>+[5]Noviembre!H16/1000000</f>
        <v>19.399999999999999</v>
      </c>
      <c r="D1602" s="8">
        <f>+[5]Noviembre!J16</f>
        <v>10</v>
      </c>
    </row>
    <row r="1603" spans="1:4" x14ac:dyDescent="0.25">
      <c r="A1603" s="2">
        <f>+[5]Noviembre!A17</f>
        <v>20</v>
      </c>
      <c r="B1603" s="6">
        <f>+[5]Noviembre!H17/1000000</f>
        <v>29.4</v>
      </c>
      <c r="D1603" s="8">
        <f>+[5]Noviembre!J17</f>
        <v>9.6598639455782305</v>
      </c>
    </row>
    <row r="1604" spans="1:4" x14ac:dyDescent="0.25">
      <c r="A1604" s="2">
        <f>+[5]Noviembre!A18</f>
        <v>21</v>
      </c>
      <c r="B1604" s="6">
        <f>+[5]Noviembre!H18/1000000</f>
        <v>19.399999999999999</v>
      </c>
      <c r="D1604" s="8">
        <f>+[5]Noviembre!J18</f>
        <v>10</v>
      </c>
    </row>
    <row r="1605" spans="1:4" x14ac:dyDescent="0.25">
      <c r="A1605" s="2">
        <f>+[5]Noviembre!A19</f>
        <v>22</v>
      </c>
      <c r="B1605" s="6">
        <f>+[5]Noviembre!H19/1000000</f>
        <v>19.399999999999999</v>
      </c>
      <c r="D1605" s="8">
        <f>+[5]Noviembre!J19</f>
        <v>11.541237113402062</v>
      </c>
    </row>
    <row r="1606" spans="1:4" x14ac:dyDescent="0.25">
      <c r="A1606" s="2">
        <f>+[5]Noviembre!A20</f>
        <v>23</v>
      </c>
      <c r="B1606" s="6">
        <f>+[5]Noviembre!H20/1000000</f>
        <v>4.2</v>
      </c>
      <c r="D1606" s="8">
        <f>+[5]Noviembre!J20</f>
        <v>10</v>
      </c>
    </row>
    <row r="1607" spans="1:4" x14ac:dyDescent="0.25">
      <c r="A1607" s="2">
        <f>+[5]Noviembre!A21</f>
        <v>24</v>
      </c>
      <c r="B1607" s="6">
        <f>+[5]Noviembre!H21/1000000</f>
        <v>227.70977376999997</v>
      </c>
      <c r="D1607" s="8">
        <f>+[5]Noviembre!J21</f>
        <v>10.869570815919396</v>
      </c>
    </row>
    <row r="1608" spans="1:4" x14ac:dyDescent="0.25">
      <c r="A1608" s="2">
        <f>+[5]Noviembre!A22</f>
        <v>27</v>
      </c>
      <c r="B1608" s="6">
        <f>+[5]Noviembre!H22/1000000</f>
        <v>30</v>
      </c>
      <c r="D1608" s="8">
        <f>+[5]Noviembre!J22</f>
        <v>9.3333333333333339</v>
      </c>
    </row>
    <row r="1609" spans="1:4" x14ac:dyDescent="0.25">
      <c r="A1609" s="2">
        <f>+[5]Noviembre!A23</f>
        <v>28</v>
      </c>
      <c r="B1609" s="6">
        <f>+[5]Noviembre!H23/1000000</f>
        <v>10.199999999999999</v>
      </c>
      <c r="D1609" s="8">
        <f>+[5]Noviembre!J23</f>
        <v>10</v>
      </c>
    </row>
    <row r="1610" spans="1:4" x14ac:dyDescent="0.25">
      <c r="A1610" s="2">
        <f>+[5]Noviembre!A24</f>
        <v>29</v>
      </c>
      <c r="B1610" s="6">
        <f>+[5]Noviembre!H24/1000000</f>
        <v>11.3</v>
      </c>
      <c r="D1610" s="8">
        <f>+[5]Noviembre!J24</f>
        <v>10</v>
      </c>
    </row>
    <row r="1611" spans="1:4" x14ac:dyDescent="0.25">
      <c r="A1611" s="2">
        <f>+[5]Noviembre!A25</f>
        <v>30</v>
      </c>
      <c r="B1611" s="6">
        <f>+[5]Noviembre!H25/1000000</f>
        <v>27.8</v>
      </c>
      <c r="D1611" s="8">
        <f>+[5]Noviembre!J25</f>
        <v>10</v>
      </c>
    </row>
    <row r="1613" spans="1:4" x14ac:dyDescent="0.25">
      <c r="A1613" s="39" t="s">
        <v>91</v>
      </c>
      <c r="B1613" s="36">
        <f>SUM(B1614:B1634)</f>
        <v>1829.8739749200001</v>
      </c>
      <c r="C1613" s="37"/>
      <c r="D1613" s="38">
        <f>IFERROR((SUMPRODUCT(B1614:B1634,D1614:D1634)/SUM(B1614:B1634))/100,"")</f>
        <v>9.9223990275034049E-2</v>
      </c>
    </row>
    <row r="1614" spans="1:4" x14ac:dyDescent="0.25">
      <c r="A1614" s="2">
        <f>+[5]Diciembre!A5</f>
        <v>1</v>
      </c>
      <c r="B1614" s="6">
        <f>+[5]Diciembre!H5/1000000</f>
        <v>30.9</v>
      </c>
      <c r="D1614" s="8">
        <f>+[5]Diciembre!J5</f>
        <v>10</v>
      </c>
    </row>
    <row r="1615" spans="1:4" x14ac:dyDescent="0.25">
      <c r="A1615" s="2">
        <f>+[5]Diciembre!A6</f>
        <v>4</v>
      </c>
      <c r="B1615" s="6">
        <f>+[5]Diciembre!H6/1000000</f>
        <v>38.4</v>
      </c>
      <c r="D1615" s="8">
        <f>+[5]Diciembre!J6</f>
        <v>10</v>
      </c>
    </row>
    <row r="1616" spans="1:4" x14ac:dyDescent="0.25">
      <c r="A1616" s="2">
        <f>+[5]Diciembre!A7</f>
        <v>5</v>
      </c>
      <c r="B1616" s="6">
        <f>+[5]Diciembre!H7/1000000</f>
        <v>48.3</v>
      </c>
      <c r="D1616" s="8">
        <f>+[5]Diciembre!J7</f>
        <v>10</v>
      </c>
    </row>
    <row r="1617" spans="1:4" x14ac:dyDescent="0.25">
      <c r="A1617" s="2">
        <f>+[5]Diciembre!A8</f>
        <v>6</v>
      </c>
      <c r="B1617" s="6">
        <f>+[5]Diciembre!H8/1000000</f>
        <v>48.3</v>
      </c>
      <c r="D1617" s="8">
        <f>+[5]Diciembre!J8</f>
        <v>10</v>
      </c>
    </row>
    <row r="1618" spans="1:4" x14ac:dyDescent="0.25">
      <c r="A1618" s="2">
        <f>+[5]Diciembre!A9</f>
        <v>7</v>
      </c>
      <c r="B1618" s="6">
        <f>+[5]Diciembre!H9/1000000</f>
        <v>57.6</v>
      </c>
      <c r="D1618" s="8">
        <f>+[5]Diciembre!J9</f>
        <v>10</v>
      </c>
    </row>
    <row r="1619" spans="1:4" x14ac:dyDescent="0.25">
      <c r="A1619" s="2">
        <f>+[5]Diciembre!A10</f>
        <v>8</v>
      </c>
      <c r="B1619" s="6">
        <f>+[5]Diciembre!H10/1000000</f>
        <v>52.2</v>
      </c>
      <c r="D1619" s="8">
        <f>+[5]Diciembre!J10</f>
        <v>10</v>
      </c>
    </row>
    <row r="1620" spans="1:4" x14ac:dyDescent="0.25">
      <c r="A1620" s="2">
        <f>+[5]Diciembre!A11</f>
        <v>11</v>
      </c>
      <c r="B1620" s="6">
        <f>+[5]Diciembre!H11/1000000</f>
        <v>151.80000000000001</v>
      </c>
      <c r="D1620" s="8">
        <f>+[5]Diciembre!J11</f>
        <v>10</v>
      </c>
    </row>
    <row r="1621" spans="1:4" x14ac:dyDescent="0.25">
      <c r="A1621" s="2">
        <f>+[5]Diciembre!A12</f>
        <v>12</v>
      </c>
      <c r="B1621" s="6">
        <f>+[5]Diciembre!H12/1000000</f>
        <v>31.5</v>
      </c>
      <c r="D1621" s="8">
        <f>+[5]Diciembre!J12</f>
        <v>10</v>
      </c>
    </row>
    <row r="1622" spans="1:4" x14ac:dyDescent="0.25">
      <c r="A1622" s="2">
        <f>+[5]Diciembre!A13</f>
        <v>13</v>
      </c>
      <c r="B1622" s="6">
        <f>+[5]Diciembre!H13/1000000</f>
        <v>50</v>
      </c>
      <c r="D1622" s="8">
        <f>+[5]Diciembre!J13</f>
        <v>10</v>
      </c>
    </row>
    <row r="1623" spans="1:4" x14ac:dyDescent="0.25">
      <c r="A1623" s="2">
        <f>+[5]Diciembre!A14</f>
        <v>14</v>
      </c>
      <c r="B1623" s="6">
        <f>+[5]Diciembre!H14/1000000</f>
        <v>0</v>
      </c>
      <c r="D1623" s="8" t="str">
        <f>+[5]Diciembre!J14</f>
        <v xml:space="preserve"> </v>
      </c>
    </row>
    <row r="1624" spans="1:4" x14ac:dyDescent="0.25">
      <c r="A1624" s="2">
        <f>+[5]Diciembre!A15</f>
        <v>15</v>
      </c>
      <c r="B1624" s="6">
        <f>+[5]Diciembre!H15/1000000</f>
        <v>0</v>
      </c>
      <c r="D1624" s="8" t="str">
        <f>+[5]Diciembre!J15</f>
        <v xml:space="preserve"> </v>
      </c>
    </row>
    <row r="1625" spans="1:4" x14ac:dyDescent="0.25">
      <c r="A1625" s="2">
        <f>+[5]Diciembre!A16</f>
        <v>18</v>
      </c>
      <c r="B1625" s="6">
        <f>+[5]Diciembre!H16/1000000</f>
        <v>0</v>
      </c>
      <c r="D1625" s="8" t="str">
        <f>+[5]Diciembre!J16</f>
        <v xml:space="preserve"> </v>
      </c>
    </row>
    <row r="1626" spans="1:4" x14ac:dyDescent="0.25">
      <c r="A1626" s="2">
        <f>+[5]Diciembre!A17</f>
        <v>19</v>
      </c>
      <c r="B1626" s="6">
        <f>+[5]Diciembre!H17/1000000</f>
        <v>369.47397491999993</v>
      </c>
      <c r="D1626" s="8">
        <f>+[5]Diciembre!J17</f>
        <v>10</v>
      </c>
    </row>
    <row r="1627" spans="1:4" x14ac:dyDescent="0.25">
      <c r="A1627" s="2">
        <f>+[5]Diciembre!A18</f>
        <v>20</v>
      </c>
      <c r="B1627" s="6">
        <f>+[5]Diciembre!H18/1000000</f>
        <v>127.6</v>
      </c>
      <c r="D1627" s="8">
        <f>+[5]Diciembre!J18</f>
        <v>9.6630094043887151</v>
      </c>
    </row>
    <row r="1628" spans="1:4" x14ac:dyDescent="0.25">
      <c r="A1628" s="2">
        <f>+[5]Diciembre!A19</f>
        <v>21</v>
      </c>
      <c r="B1628" s="6">
        <f>+[5]Diciembre!H19/1000000</f>
        <v>77.900000000000006</v>
      </c>
      <c r="D1628" s="8">
        <f>+[5]Diciembre!J19</f>
        <v>9.6919127086007695</v>
      </c>
    </row>
    <row r="1629" spans="1:4" x14ac:dyDescent="0.25">
      <c r="A1629" s="2">
        <f>+[5]Diciembre!A20</f>
        <v>22</v>
      </c>
      <c r="B1629" s="6">
        <f>+[5]Diciembre!H20/1000000</f>
        <v>176.5</v>
      </c>
      <c r="D1629" s="8">
        <f>+[5]Diciembre!J20</f>
        <v>9.5750708215297458</v>
      </c>
    </row>
    <row r="1630" spans="1:4" x14ac:dyDescent="0.25">
      <c r="A1630" s="2">
        <f>+[5]Diciembre!A21</f>
        <v>26</v>
      </c>
      <c r="B1630" s="6">
        <f>+[5]Diciembre!H21/1000000</f>
        <v>65.5</v>
      </c>
      <c r="D1630" s="8">
        <f>+[5]Diciembre!J21</f>
        <v>10</v>
      </c>
    </row>
    <row r="1631" spans="1:4" x14ac:dyDescent="0.25">
      <c r="A1631" s="2">
        <f>+[5]Diciembre!A22</f>
        <v>27</v>
      </c>
      <c r="B1631" s="6">
        <f>+[5]Diciembre!H22/1000000</f>
        <v>179</v>
      </c>
      <c r="D1631" s="8">
        <f>+[5]Diciembre!J22</f>
        <v>10</v>
      </c>
    </row>
    <row r="1632" spans="1:4" x14ac:dyDescent="0.25">
      <c r="A1632" s="2">
        <f>+[5]Diciembre!A23</f>
        <v>28</v>
      </c>
      <c r="B1632" s="6">
        <f>+[5]Diciembre!H23/1000000</f>
        <v>234.7</v>
      </c>
      <c r="D1632" s="8">
        <f>+[5]Diciembre!J23</f>
        <v>10</v>
      </c>
    </row>
    <row r="1633" spans="1:4" x14ac:dyDescent="0.25">
      <c r="A1633" s="2">
        <f>+[5]Diciembre!A24</f>
        <v>29</v>
      </c>
      <c r="B1633" s="6">
        <f>+[5]Diciembre!H24/1000000</f>
        <v>90.2</v>
      </c>
      <c r="D1633" s="8">
        <f>+[5]Diciembre!J24</f>
        <v>10</v>
      </c>
    </row>
    <row r="1635" spans="1:4" x14ac:dyDescent="0.25">
      <c r="A1635" s="44">
        <v>2024</v>
      </c>
      <c r="B1635" s="44"/>
      <c r="C1635" s="44"/>
      <c r="D1635" s="44"/>
    </row>
    <row r="1636" spans="1:4" x14ac:dyDescent="0.25">
      <c r="A1636" s="40" t="s">
        <v>90</v>
      </c>
      <c r="B1636" s="41">
        <f>SUM(B1637:B1657)</f>
        <v>4582.6918708700005</v>
      </c>
      <c r="C1636" s="42"/>
      <c r="D1636" s="43">
        <f>IFERROR((SUMPRODUCT(B1637:B1657,D1637:D1657)/SUM(B1637:B1657))/100,"")</f>
        <v>8.5962197195992782E-2</v>
      </c>
    </row>
    <row r="1637" spans="1:4" x14ac:dyDescent="0.25">
      <c r="A1637" s="2">
        <f>+[6]Enero!A5</f>
        <v>2</v>
      </c>
      <c r="B1637" s="6">
        <f>+[6]Enero!H5/1000000</f>
        <v>84.4</v>
      </c>
      <c r="D1637" s="8">
        <f>+[6]Enero!J5</f>
        <v>9.5</v>
      </c>
    </row>
    <row r="1638" spans="1:4" x14ac:dyDescent="0.25">
      <c r="A1638" s="2">
        <f>+[6]Enero!A6</f>
        <v>3</v>
      </c>
      <c r="B1638" s="6">
        <f>+[6]Enero!H6/1000000</f>
        <v>623.20000000000005</v>
      </c>
      <c r="D1638" s="8">
        <f>+[6]Enero!J6</f>
        <v>9.5481386392811292</v>
      </c>
    </row>
    <row r="1639" spans="1:4" x14ac:dyDescent="0.25">
      <c r="A1639" s="2">
        <f>+[6]Enero!A7</f>
        <v>4</v>
      </c>
      <c r="B1639" s="6">
        <f>+[6]Enero!H7/1000000</f>
        <v>840.59187086999998</v>
      </c>
      <c r="D1639" s="8">
        <f>+[6]Enero!J7</f>
        <v>5.5181966302138621</v>
      </c>
    </row>
    <row r="1640" spans="1:4" x14ac:dyDescent="0.25">
      <c r="A1640" s="2">
        <f>+[6]Enero!A8</f>
        <v>5</v>
      </c>
      <c r="B1640" s="6">
        <f>+[6]Enero!H8/1000000</f>
        <v>471.8</v>
      </c>
      <c r="D1640" s="8">
        <f>+[6]Enero!J8</f>
        <v>5.610322170411191</v>
      </c>
    </row>
    <row r="1641" spans="1:4" x14ac:dyDescent="0.25">
      <c r="A1641" s="2">
        <f>+[6]Enero!A9</f>
        <v>8</v>
      </c>
      <c r="B1641" s="6">
        <f>+[6]Enero!H9/1000000</f>
        <v>0</v>
      </c>
      <c r="D1641" s="8" t="str">
        <f>+[6]Enero!J9</f>
        <v xml:space="preserve"> </v>
      </c>
    </row>
    <row r="1642" spans="1:4" x14ac:dyDescent="0.25">
      <c r="A1642" s="2">
        <f>+[6]Enero!A10</f>
        <v>9</v>
      </c>
      <c r="B1642" s="6">
        <f>+[6]Enero!H10/1000000</f>
        <v>0</v>
      </c>
      <c r="D1642" s="8" t="str">
        <f>+[6]Enero!J10</f>
        <v xml:space="preserve"> </v>
      </c>
    </row>
    <row r="1643" spans="1:4" x14ac:dyDescent="0.25">
      <c r="A1643" s="2">
        <f>+[6]Enero!A11</f>
        <v>10</v>
      </c>
      <c r="B1643" s="6">
        <f>+[6]Enero!H11/1000000</f>
        <v>16.100000000000001</v>
      </c>
      <c r="D1643" s="8">
        <f>+[6]Enero!J11</f>
        <v>5.25</v>
      </c>
    </row>
    <row r="1644" spans="1:4" x14ac:dyDescent="0.25">
      <c r="A1644" s="2">
        <f>+[6]Enero!A12</f>
        <v>11</v>
      </c>
      <c r="B1644" s="6">
        <f>+[6]Enero!H12/1000000</f>
        <v>530</v>
      </c>
      <c r="D1644" s="8">
        <f>+[6]Enero!J12</f>
        <v>10</v>
      </c>
    </row>
    <row r="1645" spans="1:4" x14ac:dyDescent="0.25">
      <c r="A1645" s="2">
        <f>+[6]Enero!A13</f>
        <v>12</v>
      </c>
      <c r="B1645" s="6">
        <f>+[6]Enero!H13/1000000</f>
        <v>12.2</v>
      </c>
      <c r="D1645" s="8">
        <f>+[6]Enero!J13</f>
        <v>8</v>
      </c>
    </row>
    <row r="1646" spans="1:4" x14ac:dyDescent="0.25">
      <c r="A1646" s="2">
        <f>+[6]Enero!A14</f>
        <v>15</v>
      </c>
      <c r="B1646" s="6">
        <f>+[6]Enero!H14/1000000</f>
        <v>0</v>
      </c>
      <c r="D1646" s="8" t="str">
        <f>+[6]Enero!J14</f>
        <v xml:space="preserve"> </v>
      </c>
    </row>
    <row r="1647" spans="1:4" x14ac:dyDescent="0.25">
      <c r="A1647" s="2">
        <f>+[6]Enero!A15</f>
        <v>16</v>
      </c>
      <c r="B1647" s="6">
        <f>+[6]Enero!H15/1000000</f>
        <v>0</v>
      </c>
      <c r="D1647" s="8" t="str">
        <f>+[6]Enero!J15</f>
        <v xml:space="preserve"> </v>
      </c>
    </row>
    <row r="1648" spans="1:4" x14ac:dyDescent="0.25">
      <c r="A1648" s="2">
        <f>+[6]Enero!A16</f>
        <v>17</v>
      </c>
      <c r="B1648" s="6">
        <f>+[6]Enero!H16/1000000</f>
        <v>215</v>
      </c>
      <c r="D1648" s="8">
        <f>+[6]Enero!J16</f>
        <v>10</v>
      </c>
    </row>
    <row r="1649" spans="1:4" x14ac:dyDescent="0.25">
      <c r="A1649" s="2">
        <f>+[6]Enero!A17</f>
        <v>18</v>
      </c>
      <c r="B1649" s="6">
        <f>+[6]Enero!H17/1000000</f>
        <v>786</v>
      </c>
      <c r="D1649" s="8">
        <f>+[6]Enero!J17</f>
        <v>10</v>
      </c>
    </row>
    <row r="1650" spans="1:4" x14ac:dyDescent="0.25">
      <c r="A1650" s="2">
        <f>+[6]Enero!A18</f>
        <v>19</v>
      </c>
      <c r="B1650" s="6">
        <f>+[6]Enero!H18/1000000</f>
        <v>0</v>
      </c>
      <c r="D1650" s="8" t="str">
        <f>+[6]Enero!J18</f>
        <v xml:space="preserve"> </v>
      </c>
    </row>
    <row r="1651" spans="1:4" x14ac:dyDescent="0.25">
      <c r="A1651" s="2">
        <f>+[6]Enero!A19</f>
        <v>22</v>
      </c>
      <c r="B1651" s="6">
        <f>+[6]Enero!H19/1000000</f>
        <v>0</v>
      </c>
      <c r="D1651" s="8" t="str">
        <f>+[6]Enero!J19</f>
        <v xml:space="preserve"> </v>
      </c>
    </row>
    <row r="1652" spans="1:4" x14ac:dyDescent="0.25">
      <c r="A1652" s="2">
        <f>+[6]Enero!A20</f>
        <v>23</v>
      </c>
      <c r="B1652" s="6">
        <f>+[6]Enero!H20/1000000</f>
        <v>0</v>
      </c>
      <c r="D1652" s="8" t="str">
        <f>+[6]Enero!J20</f>
        <v xml:space="preserve"> </v>
      </c>
    </row>
    <row r="1653" spans="1:4" x14ac:dyDescent="0.25">
      <c r="A1653" s="2">
        <f>+[6]Enero!A21</f>
        <v>24</v>
      </c>
      <c r="B1653" s="6">
        <f>+[6]Enero!H21/1000000</f>
        <v>0</v>
      </c>
      <c r="D1653" s="8" t="str">
        <f>+[6]Enero!J21</f>
        <v xml:space="preserve"> </v>
      </c>
    </row>
    <row r="1654" spans="1:4" x14ac:dyDescent="0.25">
      <c r="A1654" s="2">
        <f>+[6]Enero!A22</f>
        <v>25</v>
      </c>
      <c r="B1654" s="6">
        <f>+[6]Enero!H22/1000000</f>
        <v>82</v>
      </c>
      <c r="D1654" s="8">
        <f>+[6]Enero!J22</f>
        <v>10.914634146341463</v>
      </c>
    </row>
    <row r="1655" spans="1:4" x14ac:dyDescent="0.25">
      <c r="A1655" s="2">
        <f>+[6]Enero!A23</f>
        <v>26</v>
      </c>
      <c r="B1655" s="6">
        <f>+[6]Enero!H23/1000000</f>
        <v>357.5</v>
      </c>
      <c r="D1655" s="8">
        <f>+[6]Enero!J23</f>
        <v>8.895104895104895</v>
      </c>
    </row>
    <row r="1656" spans="1:4" x14ac:dyDescent="0.25">
      <c r="A1656" s="2">
        <f>+[6]Enero!A24</f>
        <v>30</v>
      </c>
      <c r="B1656" s="6">
        <f>+[6]Enero!H24/1000000</f>
        <v>368.1</v>
      </c>
      <c r="D1656" s="8">
        <f>+[6]Enero!J24</f>
        <v>9.7962510187449059</v>
      </c>
    </row>
    <row r="1657" spans="1:4" x14ac:dyDescent="0.25">
      <c r="A1657" s="2">
        <f>+[6]Enero!A25</f>
        <v>31</v>
      </c>
      <c r="B1657" s="6">
        <f>+[6]Enero!H25/1000000</f>
        <v>195.8</v>
      </c>
      <c r="D1657" s="8">
        <f>+[6]Enero!J25</f>
        <v>11.149131767109296</v>
      </c>
    </row>
    <row r="1659" spans="1:4" x14ac:dyDescent="0.25">
      <c r="A1659" s="40" t="s">
        <v>92</v>
      </c>
      <c r="B1659" s="41">
        <f>SUM(B1660:C1679)</f>
        <v>2955.7000000000003</v>
      </c>
      <c r="C1659" s="42"/>
      <c r="D1659" s="43">
        <f>IFERROR((SUMPRODUCT(B1660:B1679,D1660:D1679)/SUM(B1660:B1679))/100,"")</f>
        <v>0.10455848022465065</v>
      </c>
    </row>
    <row r="1660" spans="1:4" x14ac:dyDescent="0.25">
      <c r="A1660" s="2">
        <f>+[6]Febrero!A5</f>
        <v>1</v>
      </c>
      <c r="B1660" s="6">
        <f>+[6]Febrero!H5/1000000</f>
        <v>65</v>
      </c>
      <c r="D1660" s="8">
        <f>+[6]Febrero!J5</f>
        <v>10</v>
      </c>
    </row>
    <row r="1661" spans="1:4" x14ac:dyDescent="0.25">
      <c r="A1661" s="2">
        <f>+[6]Febrero!A6</f>
        <v>2</v>
      </c>
      <c r="B1661" s="6">
        <f>+[6]Febrero!H6/1000000</f>
        <v>340</v>
      </c>
      <c r="D1661" s="8">
        <f>+[6]Febrero!J6</f>
        <v>9.8529411764705888</v>
      </c>
    </row>
    <row r="1662" spans="1:4" x14ac:dyDescent="0.25">
      <c r="A1662" s="2">
        <f>+[6]Febrero!A7</f>
        <v>5</v>
      </c>
      <c r="B1662" s="6">
        <f>+[6]Febrero!H7/1000000</f>
        <v>0</v>
      </c>
      <c r="D1662" s="8" t="str">
        <f>+[6]Febrero!J7</f>
        <v xml:space="preserve"> </v>
      </c>
    </row>
    <row r="1663" spans="1:4" x14ac:dyDescent="0.25">
      <c r="A1663" s="2">
        <f>+[6]Febrero!A8</f>
        <v>6</v>
      </c>
      <c r="B1663" s="6">
        <f>+[6]Febrero!H8/1000000</f>
        <v>0</v>
      </c>
      <c r="D1663" s="8" t="str">
        <f>+[6]Febrero!J8</f>
        <v xml:space="preserve"> </v>
      </c>
    </row>
    <row r="1664" spans="1:4" x14ac:dyDescent="0.25">
      <c r="A1664" s="2">
        <f>+[6]Febrero!A9</f>
        <v>7</v>
      </c>
      <c r="B1664" s="6">
        <f>+[6]Febrero!H9/1000000</f>
        <v>200</v>
      </c>
      <c r="D1664" s="8">
        <f>+[6]Febrero!J9</f>
        <v>9.75</v>
      </c>
    </row>
    <row r="1665" spans="1:4" x14ac:dyDescent="0.25">
      <c r="A1665" s="2">
        <f>+[6]Febrero!A10</f>
        <v>8</v>
      </c>
      <c r="B1665" s="6">
        <f>+[6]Febrero!H10/1000000</f>
        <v>0</v>
      </c>
      <c r="D1665" s="8" t="str">
        <f>+[6]Febrero!J10</f>
        <v xml:space="preserve"> </v>
      </c>
    </row>
    <row r="1666" spans="1:4" x14ac:dyDescent="0.25">
      <c r="A1666" s="2">
        <f>+[6]Febrero!A11</f>
        <v>9</v>
      </c>
      <c r="B1666" s="6">
        <f>+[6]Febrero!H11/1000000</f>
        <v>53</v>
      </c>
      <c r="D1666" s="8">
        <f>+[6]Febrero!J11</f>
        <v>10</v>
      </c>
    </row>
    <row r="1667" spans="1:4" x14ac:dyDescent="0.25">
      <c r="A1667" s="2">
        <f>+[6]Febrero!A12</f>
        <v>12</v>
      </c>
      <c r="B1667" s="6">
        <f>+[6]Febrero!H12/1000000</f>
        <v>114</v>
      </c>
      <c r="D1667" s="8">
        <f>+[6]Febrero!J12</f>
        <v>10</v>
      </c>
    </row>
    <row r="1668" spans="1:4" x14ac:dyDescent="0.25">
      <c r="A1668" s="2">
        <f>+[6]Febrero!A13</f>
        <v>13</v>
      </c>
      <c r="B1668" s="6">
        <f>+[6]Febrero!H13/1000000</f>
        <v>360</v>
      </c>
      <c r="D1668" s="8">
        <f>+[6]Febrero!J13</f>
        <v>9.8680555555555554</v>
      </c>
    </row>
    <row r="1669" spans="1:4" x14ac:dyDescent="0.25">
      <c r="A1669" s="2">
        <f>+[6]Febrero!A14</f>
        <v>14</v>
      </c>
      <c r="B1669" s="6">
        <f>+[6]Febrero!H14/1000000</f>
        <v>100</v>
      </c>
      <c r="D1669" s="8">
        <f>+[6]Febrero!J14</f>
        <v>10</v>
      </c>
    </row>
    <row r="1670" spans="1:4" x14ac:dyDescent="0.25">
      <c r="A1670" s="2">
        <f>+[6]Febrero!A15</f>
        <v>15</v>
      </c>
      <c r="B1670" s="6">
        <f>+[6]Febrero!H15/1000000</f>
        <v>200</v>
      </c>
      <c r="D1670" s="8">
        <f>+[6]Febrero!J15</f>
        <v>10</v>
      </c>
    </row>
    <row r="1671" spans="1:4" x14ac:dyDescent="0.25">
      <c r="A1671" s="2">
        <f>+[6]Febrero!A16</f>
        <v>16</v>
      </c>
      <c r="B1671" s="6">
        <f>+[6]Febrero!H16/1000000</f>
        <v>175.8</v>
      </c>
      <c r="D1671" s="8">
        <f>+[6]Febrero!J16</f>
        <v>10</v>
      </c>
    </row>
    <row r="1672" spans="1:4" x14ac:dyDescent="0.25">
      <c r="A1672" s="2">
        <f>+[6]Febrero!A17</f>
        <v>19</v>
      </c>
      <c r="B1672" s="6">
        <f>+[6]Febrero!H17/1000000</f>
        <v>230.8</v>
      </c>
      <c r="D1672" s="8">
        <f>+[6]Febrero!J17</f>
        <v>10.487435008665511</v>
      </c>
    </row>
    <row r="1673" spans="1:4" x14ac:dyDescent="0.25">
      <c r="A1673" s="2">
        <f>+[6]Febrero!A18</f>
        <v>20</v>
      </c>
      <c r="B1673" s="6">
        <f>+[6]Febrero!H18/1000000</f>
        <v>47.8</v>
      </c>
      <c r="D1673" s="8">
        <f>+[6]Febrero!J18</f>
        <v>10.726987447698745</v>
      </c>
    </row>
    <row r="1674" spans="1:4" x14ac:dyDescent="0.25">
      <c r="A1674" s="2">
        <f>+[6]Febrero!A19</f>
        <v>21</v>
      </c>
      <c r="B1674" s="6">
        <f>+[6]Febrero!H19/1000000</f>
        <v>14.3</v>
      </c>
      <c r="D1674" s="8">
        <f>+[6]Febrero!J19</f>
        <v>10</v>
      </c>
    </row>
    <row r="1675" spans="1:4" x14ac:dyDescent="0.25">
      <c r="A1675" s="2">
        <f>+[6]Febrero!A20</f>
        <v>22</v>
      </c>
      <c r="B1675" s="6">
        <f>+[6]Febrero!H20/1000000</f>
        <v>12.3</v>
      </c>
      <c r="D1675" s="8">
        <f>+[6]Febrero!J20</f>
        <v>10</v>
      </c>
    </row>
    <row r="1676" spans="1:4" x14ac:dyDescent="0.25">
      <c r="A1676" s="2">
        <f>+[6]Febrero!A21</f>
        <v>23</v>
      </c>
      <c r="B1676" s="6">
        <f>+[6]Febrero!H21/1000000</f>
        <v>296</v>
      </c>
      <c r="D1676" s="8">
        <f>+[6]Febrero!J21</f>
        <v>11.5</v>
      </c>
    </row>
    <row r="1677" spans="1:4" x14ac:dyDescent="0.25">
      <c r="A1677" s="2">
        <f>+[6]Febrero!A22</f>
        <v>26</v>
      </c>
      <c r="B1677" s="6">
        <f>+[6]Febrero!H22/1000000</f>
        <v>442.8</v>
      </c>
      <c r="D1677" s="8">
        <f>+[6]Febrero!J22</f>
        <v>11.09349593495935</v>
      </c>
    </row>
    <row r="1678" spans="1:4" x14ac:dyDescent="0.25">
      <c r="A1678" s="2">
        <f>+[6]Febrero!A23</f>
        <v>28</v>
      </c>
      <c r="B1678" s="6">
        <f>+[6]Febrero!H23/1000000</f>
        <v>0</v>
      </c>
      <c r="D1678" s="8" t="str">
        <f>+[6]Febrero!J23</f>
        <v xml:space="preserve"> </v>
      </c>
    </row>
    <row r="1679" spans="1:4" x14ac:dyDescent="0.25">
      <c r="A1679" s="2">
        <f>+[6]Febrero!A24</f>
        <v>29</v>
      </c>
      <c r="B1679" s="6">
        <f>+[6]Febrero!H24/1000000</f>
        <v>303.89999999999998</v>
      </c>
      <c r="D1679" s="8">
        <f>+[6]Febrero!J24</f>
        <v>11.380059230009872</v>
      </c>
    </row>
    <row r="1681" spans="1:4" x14ac:dyDescent="0.25">
      <c r="A1681" s="40" t="s">
        <v>95</v>
      </c>
      <c r="B1681" s="41">
        <f>SUM(B1682:B1700)</f>
        <v>1539.6998000000001</v>
      </c>
      <c r="C1681" s="42"/>
      <c r="D1681" s="43">
        <f>IFERROR((SUMPRODUCT(B1682:B1700,D1682:D1700)/SUM(B1682:B1700))/100,"")</f>
        <v>0.10200363668294297</v>
      </c>
    </row>
    <row r="1682" spans="1:4" x14ac:dyDescent="0.25">
      <c r="A1682" s="2">
        <f>+[6]Marzo!A5</f>
        <v>1</v>
      </c>
      <c r="B1682" s="6">
        <f>+[6]Marzo!H5/1000000</f>
        <v>687.7</v>
      </c>
      <c r="D1682" s="8">
        <f>+[6]Marzo!J5</f>
        <v>11.093790897193543</v>
      </c>
    </row>
    <row r="1683" spans="1:4" x14ac:dyDescent="0.25">
      <c r="A1683" s="2">
        <f>+[6]Marzo!A6</f>
        <v>4</v>
      </c>
      <c r="B1683" s="6">
        <f>+[6]Marzo!H6/1000000</f>
        <v>5.7999000000000001</v>
      </c>
      <c r="D1683" s="8">
        <f>+[6]Marzo!J6</f>
        <v>11</v>
      </c>
    </row>
    <row r="1684" spans="1:4" x14ac:dyDescent="0.25">
      <c r="A1684" s="2">
        <f>+[6]Marzo!A7</f>
        <v>5</v>
      </c>
      <c r="B1684" s="6">
        <f>+[6]Marzo!H7/1000000</f>
        <v>155.69999999999999</v>
      </c>
      <c r="D1684" s="8">
        <f>+[6]Marzo!J7</f>
        <v>9.7957610789980727</v>
      </c>
    </row>
    <row r="1685" spans="1:4" x14ac:dyDescent="0.25">
      <c r="A1685" s="2">
        <f>+[6]Marzo!A8</f>
        <v>6</v>
      </c>
      <c r="B1685" s="6">
        <f>+[6]Marzo!H8/1000000</f>
        <v>16.5</v>
      </c>
      <c r="D1685" s="8">
        <f>+[6]Marzo!J8</f>
        <v>7</v>
      </c>
    </row>
    <row r="1686" spans="1:4" x14ac:dyDescent="0.25">
      <c r="A1686" s="2">
        <f>+[6]Marzo!A9</f>
        <v>7</v>
      </c>
      <c r="B1686" s="6">
        <f>+[6]Marzo!H9/1000000</f>
        <v>2.8</v>
      </c>
      <c r="D1686" s="8">
        <f>+[6]Marzo!J9</f>
        <v>11</v>
      </c>
    </row>
    <row r="1687" spans="1:4" x14ac:dyDescent="0.25">
      <c r="A1687" s="2">
        <f>+[6]Marzo!A10</f>
        <v>8</v>
      </c>
      <c r="B1687" s="6">
        <f>+[6]Marzo!H10/1000000</f>
        <v>119.1</v>
      </c>
      <c r="D1687" s="8">
        <f>+[6]Marzo!J10</f>
        <v>8.7741393786733841</v>
      </c>
    </row>
    <row r="1688" spans="1:4" x14ac:dyDescent="0.25">
      <c r="A1688" s="2">
        <f>+[6]Marzo!A11</f>
        <v>11</v>
      </c>
      <c r="B1688" s="6">
        <f>+[6]Marzo!H11/1000000</f>
        <v>213.69990000000001</v>
      </c>
      <c r="D1688" s="8">
        <f>+[6]Marzo!J11</f>
        <v>8.9471216411425551</v>
      </c>
    </row>
    <row r="1689" spans="1:4" x14ac:dyDescent="0.25">
      <c r="A1689" s="2">
        <f>+[6]Marzo!A12</f>
        <v>12</v>
      </c>
      <c r="B1689" s="6">
        <f>+[6]Marzo!H12/1000000</f>
        <v>79.3</v>
      </c>
      <c r="D1689" s="8">
        <f>+[6]Marzo!J12</f>
        <v>10</v>
      </c>
    </row>
    <row r="1690" spans="1:4" x14ac:dyDescent="0.25">
      <c r="A1690" s="2">
        <f>+[6]Marzo!A13</f>
        <v>13</v>
      </c>
      <c r="B1690" s="6">
        <f>+[6]Marzo!H13/1000000</f>
        <v>67.2</v>
      </c>
      <c r="D1690" s="8">
        <f>+[6]Marzo!J13</f>
        <v>10</v>
      </c>
    </row>
    <row r="1691" spans="1:4" x14ac:dyDescent="0.25">
      <c r="A1691" s="2">
        <f>+[6]Marzo!A14</f>
        <v>14</v>
      </c>
      <c r="B1691" s="6">
        <f>+[6]Marzo!H14/1000000</f>
        <v>185.4</v>
      </c>
      <c r="D1691" s="8">
        <f>+[6]Marzo!J14</f>
        <v>10</v>
      </c>
    </row>
    <row r="1692" spans="1:4" x14ac:dyDescent="0.25">
      <c r="A1692" s="2">
        <f>+[6]Marzo!A15</f>
        <v>15</v>
      </c>
      <c r="B1692" s="6">
        <f>+[6]Marzo!H15/1000000</f>
        <v>6.5</v>
      </c>
      <c r="D1692" s="8">
        <f>+[6]Marzo!J15</f>
        <v>10</v>
      </c>
    </row>
  </sheetData>
  <sheetProtection algorithmName="SHA-512" hashValue="3WZSdOjdhhetKzxOhBXGWQrrdht6udkoTZvfErRIFQ+kii0FYbsY1h0aO0OTuJds4JLxdiYvSz6ztX3/t6lWsA==" saltValue="1tyLYhXm6nPDiywbd33pMw==" spinCount="100000" sheet="1" objects="1" scenarios="1"/>
  <mergeCells count="12">
    <mergeCell ref="A1635:D1635"/>
    <mergeCell ref="A8:D8"/>
    <mergeCell ref="A1:D1"/>
    <mergeCell ref="A2:D2"/>
    <mergeCell ref="A3:D3"/>
    <mergeCell ref="A4:D4"/>
    <mergeCell ref="A5:D5"/>
    <mergeCell ref="A1362:D1362"/>
    <mergeCell ref="A1085:D1085"/>
    <mergeCell ref="A807:D807"/>
    <mergeCell ref="A530:D530"/>
    <mergeCell ref="A261:D261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F89"/>
  <sheetViews>
    <sheetView showGridLines="0" topLeftCell="A74" zoomScale="90" zoomScaleNormal="90" workbookViewId="0">
      <selection activeCell="F81" sqref="F81"/>
    </sheetView>
  </sheetViews>
  <sheetFormatPr defaultRowHeight="15.75" x14ac:dyDescent="0.25"/>
  <cols>
    <col min="1" max="1" width="23.85546875" style="10" customWidth="1"/>
    <col min="2" max="2" width="23" style="10" customWidth="1"/>
    <col min="3" max="3" width="16.85546875" style="10" hidden="1" customWidth="1"/>
    <col min="4" max="4" width="24" style="10" customWidth="1"/>
    <col min="5" max="5" width="13.85546875" style="13" bestFit="1" customWidth="1"/>
    <col min="6" max="6" width="9.85546875" style="29" bestFit="1" customWidth="1"/>
    <col min="7" max="16384" width="9.140625" style="10"/>
  </cols>
  <sheetData>
    <row r="1" spans="1:6" x14ac:dyDescent="0.25">
      <c r="A1" s="47" t="s">
        <v>13</v>
      </c>
      <c r="B1" s="47"/>
      <c r="C1" s="47"/>
      <c r="D1" s="47"/>
      <c r="E1" s="34"/>
    </row>
    <row r="2" spans="1:6" x14ac:dyDescent="0.25">
      <c r="A2" s="47" t="s">
        <v>14</v>
      </c>
      <c r="B2" s="47"/>
      <c r="C2" s="47"/>
      <c r="D2" s="47"/>
      <c r="E2" s="34"/>
    </row>
    <row r="3" spans="1:6" ht="15.75" customHeight="1" x14ac:dyDescent="0.25">
      <c r="A3" s="48" t="s">
        <v>25</v>
      </c>
      <c r="B3" s="48"/>
      <c r="C3" s="48"/>
      <c r="D3" s="48"/>
      <c r="E3" s="35"/>
    </row>
    <row r="4" spans="1:6" x14ac:dyDescent="0.25">
      <c r="A4" s="49" t="s">
        <v>24</v>
      </c>
      <c r="B4" s="49"/>
      <c r="C4" s="49"/>
      <c r="D4" s="49"/>
    </row>
    <row r="5" spans="1:6" x14ac:dyDescent="0.25">
      <c r="A5" s="49" t="s">
        <v>15</v>
      </c>
      <c r="B5" s="49"/>
      <c r="C5" s="49"/>
      <c r="D5" s="49"/>
    </row>
    <row r="6" spans="1:6" s="12" customFormat="1" x14ac:dyDescent="0.25">
      <c r="A6" s="10"/>
      <c r="B6" s="10"/>
      <c r="C6" s="10"/>
      <c r="D6" s="10"/>
      <c r="E6" s="11"/>
      <c r="F6" s="33"/>
    </row>
    <row r="7" spans="1:6" ht="3" customHeight="1" x14ac:dyDescent="0.25"/>
    <row r="8" spans="1:6" ht="17.25" customHeight="1" x14ac:dyDescent="0.25">
      <c r="A8" s="32" t="s">
        <v>16</v>
      </c>
      <c r="B8" s="32" t="s">
        <v>17</v>
      </c>
      <c r="C8" s="32" t="s">
        <v>18</v>
      </c>
      <c r="D8" s="32" t="s">
        <v>19</v>
      </c>
    </row>
    <row r="9" spans="1:6" ht="6" customHeight="1" x14ac:dyDescent="0.25">
      <c r="A9" s="14"/>
      <c r="B9" s="15"/>
      <c r="C9" s="16"/>
      <c r="D9" s="17"/>
    </row>
    <row r="10" spans="1:6" x14ac:dyDescent="0.25">
      <c r="A10" s="18" t="s">
        <v>68</v>
      </c>
      <c r="B10" s="19">
        <f>'[1]Ops. Interbancarias'!H15</f>
        <v>435</v>
      </c>
      <c r="C10" s="20">
        <f>'[1]Ops. Interbancarias'!I15</f>
        <v>2720.75</v>
      </c>
      <c r="D10" s="21">
        <f t="shared" ref="D10:D13" si="0">(C10/B10)/100</f>
        <v>6.2545977011494253E-2</v>
      </c>
      <c r="E10" s="22"/>
    </row>
    <row r="11" spans="1:6" x14ac:dyDescent="0.25">
      <c r="A11" s="23" t="s">
        <v>27</v>
      </c>
      <c r="B11" s="19">
        <f>'[1]Ops. Interbancarias'!H16</f>
        <v>1205.0153766800001</v>
      </c>
      <c r="C11" s="20">
        <f>'[1]Ops. Interbancarias'!I16</f>
        <v>6099.0615067200006</v>
      </c>
      <c r="D11" s="21">
        <f t="shared" si="0"/>
        <v>5.0613972441777788E-2</v>
      </c>
      <c r="E11" s="22"/>
    </row>
    <row r="12" spans="1:6" x14ac:dyDescent="0.25">
      <c r="A12" s="23" t="s">
        <v>28</v>
      </c>
      <c r="B12" s="19">
        <f>'[1]Ops. Interbancarias'!H17</f>
        <v>1755</v>
      </c>
      <c r="C12" s="20">
        <f>'[1]Ops. Interbancarias'!I17</f>
        <v>9826</v>
      </c>
      <c r="D12" s="21">
        <f t="shared" si="0"/>
        <v>5.5988603988603988E-2</v>
      </c>
      <c r="E12" s="22"/>
    </row>
    <row r="13" spans="1:6" x14ac:dyDescent="0.25">
      <c r="A13" s="23" t="s">
        <v>29</v>
      </c>
      <c r="B13" s="19">
        <f>'[1]Ops. Interbancarias'!H18</f>
        <v>891.99355773000002</v>
      </c>
      <c r="C13" s="20">
        <f>'[1]Ops. Interbancarias'!I18</f>
        <v>4699.0803510764999</v>
      </c>
      <c r="D13" s="21">
        <f t="shared" si="0"/>
        <v>5.2680653468339028E-2</v>
      </c>
      <c r="E13" s="22"/>
    </row>
    <row r="14" spans="1:6" x14ac:dyDescent="0.25">
      <c r="A14" s="23" t="s">
        <v>30</v>
      </c>
      <c r="B14" s="19">
        <f>'[1]Ops. Interbancarias'!H19</f>
        <v>5494.5</v>
      </c>
      <c r="C14" s="20">
        <f>'[1]Ops. Interbancarias'!I19</f>
        <v>28195.31</v>
      </c>
      <c r="D14" s="21">
        <f>IFERROR((C14/B14)/100," ")</f>
        <v>5.1315515515515518E-2</v>
      </c>
      <c r="E14" s="22"/>
    </row>
    <row r="15" spans="1:6" x14ac:dyDescent="0.25">
      <c r="A15" s="23" t="s">
        <v>31</v>
      </c>
      <c r="B15" s="19">
        <f>'[1]Ops. Interbancarias'!H20</f>
        <v>4211</v>
      </c>
      <c r="C15" s="20">
        <f>'[1]Ops. Interbancarias'!I20</f>
        <v>18116.5</v>
      </c>
      <c r="D15" s="21">
        <f>IFERROR((C15/B15)/100," ")</f>
        <v>4.3021847542151513E-2</v>
      </c>
      <c r="E15" s="22"/>
    </row>
    <row r="16" spans="1:6" x14ac:dyDescent="0.25">
      <c r="A16" s="23" t="s">
        <v>32</v>
      </c>
      <c r="B16" s="19">
        <f>'[1]Ops. Interbancarias'!H21</f>
        <v>4159</v>
      </c>
      <c r="C16" s="20">
        <f>'[1]Ops. Interbancarias'!I21</f>
        <v>20801.75</v>
      </c>
      <c r="D16" s="21">
        <f>IFERROR((C16/B16)/100," ")</f>
        <v>5.001622986294782E-2</v>
      </c>
      <c r="E16" s="22"/>
    </row>
    <row r="17" spans="1:5" x14ac:dyDescent="0.25">
      <c r="A17" s="23" t="s">
        <v>33</v>
      </c>
      <c r="B17" s="19">
        <f>'[1]Ops. Interbancarias'!H22</f>
        <v>4900</v>
      </c>
      <c r="C17" s="20">
        <f>'[1]Ops. Interbancarias'!I22</f>
        <v>28060</v>
      </c>
      <c r="D17" s="21">
        <f>IFERROR((C17/B17)/100," ")</f>
        <v>5.7265306122448977E-2</v>
      </c>
      <c r="E17" s="22"/>
    </row>
    <row r="18" spans="1:5" x14ac:dyDescent="0.25">
      <c r="A18" s="23" t="s">
        <v>34</v>
      </c>
      <c r="B18" s="19">
        <f>'[1]Ops. Interbancarias'!H23</f>
        <v>1665</v>
      </c>
      <c r="C18" s="20">
        <f>'[1]Ops. Interbancarias'!I23</f>
        <v>10073.75</v>
      </c>
      <c r="D18" s="21">
        <f t="shared" ref="D18:D24" si="1">IF(((IFERROR((C18/B18)/100," ")))=" ",0,(IFERROR((C18/B18)/100," ")))</f>
        <v>6.0503003003003E-2</v>
      </c>
      <c r="E18" s="24"/>
    </row>
    <row r="19" spans="1:5" x14ac:dyDescent="0.25">
      <c r="A19" s="23" t="s">
        <v>35</v>
      </c>
      <c r="B19" s="19">
        <f>'[1]Ops. Interbancarias'!H24</f>
        <v>4059</v>
      </c>
      <c r="C19" s="20">
        <f>'[1]Ops. Interbancarias'!I24</f>
        <v>25599.5</v>
      </c>
      <c r="D19" s="21">
        <f t="shared" si="1"/>
        <v>6.3068489775806855E-2</v>
      </c>
      <c r="E19" s="24"/>
    </row>
    <row r="20" spans="1:5" x14ac:dyDescent="0.25">
      <c r="A20" s="23" t="s">
        <v>36</v>
      </c>
      <c r="B20" s="19">
        <f>'[1]Ops. Interbancarias'!H25</f>
        <v>5245</v>
      </c>
      <c r="C20" s="20">
        <f>'[1]Ops. Interbancarias'!I25</f>
        <v>31142</v>
      </c>
      <c r="D20" s="21">
        <f t="shared" si="1"/>
        <v>5.9374642516682556E-2</v>
      </c>
      <c r="E20" s="22"/>
    </row>
    <row r="21" spans="1:5" x14ac:dyDescent="0.25">
      <c r="A21" s="23" t="s">
        <v>37</v>
      </c>
      <c r="B21" s="19">
        <f>'[1]Ops. Interbancarias'!H26</f>
        <v>6478.2126535400002</v>
      </c>
      <c r="C21" s="20">
        <f>'[1]Ops. Interbancarias'!I26</f>
        <v>38566.793131365499</v>
      </c>
      <c r="D21" s="21">
        <f t="shared" si="1"/>
        <v>5.953307678205158E-2</v>
      </c>
      <c r="E21" s="22"/>
    </row>
    <row r="22" spans="1:5" x14ac:dyDescent="0.25">
      <c r="A22" s="23" t="s">
        <v>20</v>
      </c>
      <c r="B22" s="19">
        <f>'[1]Ops. Interbancarias'!H29</f>
        <v>10849.479380570001</v>
      </c>
      <c r="C22" s="20">
        <f>'[1]Ops. Interbancarias'!I29</f>
        <v>66811.690163275009</v>
      </c>
      <c r="D22" s="21">
        <f t="shared" si="1"/>
        <v>6.1580549462056225E-2</v>
      </c>
      <c r="E22" s="22"/>
    </row>
    <row r="23" spans="1:5" x14ac:dyDescent="0.25">
      <c r="A23" s="23" t="s">
        <v>2</v>
      </c>
      <c r="B23" s="19">
        <f>'[1]Ops. Interbancarias'!H30</f>
        <v>4521.87068163</v>
      </c>
      <c r="C23" s="20">
        <f>'[1]Ops. Interbancarias'!I30</f>
        <v>28438.600290075501</v>
      </c>
      <c r="D23" s="21">
        <f t="shared" si="1"/>
        <v>6.2891228635986188E-2</v>
      </c>
      <c r="E23" s="22"/>
    </row>
    <row r="24" spans="1:5" x14ac:dyDescent="0.25">
      <c r="A24" s="23" t="s">
        <v>3</v>
      </c>
      <c r="B24" s="19">
        <f>'[1]Ops. Interbancarias'!H31</f>
        <v>2940.5468263299999</v>
      </c>
      <c r="C24" s="25">
        <f>'[1]Ops. Interbancarias'!I31</f>
        <v>18236.075478989998</v>
      </c>
      <c r="D24" s="21">
        <f t="shared" si="1"/>
        <v>6.2015932940438306E-2</v>
      </c>
      <c r="E24" s="22"/>
    </row>
    <row r="25" spans="1:5" x14ac:dyDescent="0.25">
      <c r="A25" s="23" t="s">
        <v>4</v>
      </c>
      <c r="B25" s="19">
        <f>'[1]Ops. Interbancarias'!H32</f>
        <v>1095</v>
      </c>
      <c r="C25" s="25">
        <f>'[1]Ops. Interbancarias'!I32</f>
        <v>6950</v>
      </c>
      <c r="D25" s="21">
        <f t="shared" ref="D25:D32" si="2">IF(((IFERROR((C25/B25)/100," ")))=" ",NA(),(IFERROR((C25/B25)/100,NA())))</f>
        <v>6.3470319634703204E-2</v>
      </c>
      <c r="E25" s="22"/>
    </row>
    <row r="26" spans="1:5" x14ac:dyDescent="0.25">
      <c r="A26" s="23" t="s">
        <v>5</v>
      </c>
      <c r="B26" s="19">
        <f>'[1]Ops. Interbancarias'!H33</f>
        <v>1275</v>
      </c>
      <c r="C26" s="25">
        <f>'[1]Ops. Interbancarias'!I33</f>
        <v>8000.75</v>
      </c>
      <c r="D26" s="21">
        <f t="shared" si="2"/>
        <v>6.275098039215686E-2</v>
      </c>
      <c r="E26" s="26"/>
    </row>
    <row r="27" spans="1:5" x14ac:dyDescent="0.25">
      <c r="A27" s="23" t="s">
        <v>6</v>
      </c>
      <c r="B27" s="19">
        <f>'[1]Ops. Interbancarias'!H34</f>
        <v>2443.0100694400003</v>
      </c>
      <c r="C27" s="25">
        <f>'[1]Ops. Interbancarias'!I34</f>
        <v>15166.07300344</v>
      </c>
      <c r="D27" s="21">
        <f t="shared" si="2"/>
        <v>6.2079453511693659E-2</v>
      </c>
      <c r="E27" s="22"/>
    </row>
    <row r="28" spans="1:5" x14ac:dyDescent="0.25">
      <c r="A28" s="23" t="s">
        <v>7</v>
      </c>
      <c r="B28" s="19">
        <f>'[1]Ops. Interbancarias'!H35</f>
        <v>820</v>
      </c>
      <c r="C28" s="25">
        <f>'[1]Ops. Interbancarias'!I35</f>
        <v>5172</v>
      </c>
      <c r="D28" s="21">
        <f t="shared" si="2"/>
        <v>6.3073170731707318E-2</v>
      </c>
      <c r="E28" s="22"/>
    </row>
    <row r="29" spans="1:5" x14ac:dyDescent="0.25">
      <c r="A29" s="18" t="s">
        <v>8</v>
      </c>
      <c r="B29" s="19">
        <f>'[1]Ops. Interbancarias'!H36</f>
        <v>780</v>
      </c>
      <c r="C29" s="25">
        <f>'[1]Ops. Interbancarias'!I36</f>
        <v>4555</v>
      </c>
      <c r="D29" s="21">
        <f t="shared" si="2"/>
        <v>5.8397435897435894E-2</v>
      </c>
      <c r="E29" s="22"/>
    </row>
    <row r="30" spans="1:5" x14ac:dyDescent="0.25">
      <c r="A30" s="18" t="str">
        <f>'[1]Ops. Interbancarias'!A37</f>
        <v>Septiembre</v>
      </c>
      <c r="B30" s="19">
        <f>'[1]Ops. Interbancarias'!H37</f>
        <v>1050</v>
      </c>
      <c r="C30" s="25">
        <f>'[1]Ops. Interbancarias'!I37</f>
        <v>5855.5</v>
      </c>
      <c r="D30" s="21">
        <f t="shared" si="2"/>
        <v>5.5766666666666673E-2</v>
      </c>
      <c r="E30" s="22"/>
    </row>
    <row r="31" spans="1:5" x14ac:dyDescent="0.25">
      <c r="A31" s="18" t="str">
        <f>'[1]Ops. Interbancarias'!A38</f>
        <v>Octubre</v>
      </c>
      <c r="B31" s="19">
        <f>'[1]Ops. Interbancarias'!H38</f>
        <v>3900</v>
      </c>
      <c r="C31" s="25">
        <f>'[1]Ops. Interbancarias'!I38</f>
        <v>21504.75</v>
      </c>
      <c r="D31" s="21">
        <f t="shared" si="2"/>
        <v>5.5140384615384619E-2</v>
      </c>
      <c r="E31" s="22"/>
    </row>
    <row r="32" spans="1:5" x14ac:dyDescent="0.25">
      <c r="A32" s="18" t="str">
        <f>'[1]Ops. Interbancarias'!A39</f>
        <v>Noviembre</v>
      </c>
      <c r="B32" s="19">
        <f>'[1]Ops. Interbancarias'!H39</f>
        <v>580</v>
      </c>
      <c r="C32" s="25">
        <f>'[1]Ops. Interbancarias'!I39</f>
        <v>3280.9</v>
      </c>
      <c r="D32" s="21">
        <f t="shared" si="2"/>
        <v>5.6567241379310344E-2</v>
      </c>
      <c r="E32" s="22"/>
    </row>
    <row r="33" spans="1:5" x14ac:dyDescent="0.25">
      <c r="A33" s="23" t="s">
        <v>69</v>
      </c>
      <c r="B33" s="19">
        <f>'[1]Ops. Interbancarias'!H40</f>
        <v>657</v>
      </c>
      <c r="C33" s="25">
        <f>'[1]Ops. Interbancarias'!I40</f>
        <v>3689.9</v>
      </c>
      <c r="D33" s="21">
        <f t="shared" ref="D33:D38" si="3">IF(((IFERROR((C33/B33)/100," ")))=" ",NA(),(IFERROR((C33/B33)/100,NA())))</f>
        <v>5.6162861491628614E-2</v>
      </c>
      <c r="E33" s="22" t="s">
        <v>39</v>
      </c>
    </row>
    <row r="34" spans="1:5" x14ac:dyDescent="0.25">
      <c r="A34" s="18" t="s">
        <v>38</v>
      </c>
      <c r="B34" s="19">
        <f>'[2]Ops. Interbancarias'!H43</f>
        <v>2280</v>
      </c>
      <c r="C34" s="25">
        <f>'[2]Ops. Interbancarias'!I43</f>
        <v>13295.25</v>
      </c>
      <c r="D34" s="27">
        <f t="shared" si="3"/>
        <v>5.8312499999999996E-2</v>
      </c>
      <c r="E34" s="22" t="s">
        <v>40</v>
      </c>
    </row>
    <row r="35" spans="1:5" x14ac:dyDescent="0.25">
      <c r="A35" s="18" t="s">
        <v>2</v>
      </c>
      <c r="B35" s="19">
        <f>'[2]Ops. Interbancarias'!H44</f>
        <v>240</v>
      </c>
      <c r="C35" s="25">
        <f>'[2]Ops. Interbancarias'!I44</f>
        <v>1355</v>
      </c>
      <c r="D35" s="27">
        <f t="shared" si="3"/>
        <v>5.6458333333333333E-2</v>
      </c>
      <c r="E35" s="22" t="s">
        <v>41</v>
      </c>
    </row>
    <row r="36" spans="1:5" x14ac:dyDescent="0.25">
      <c r="A36" s="18" t="str">
        <f>'[2]Ops. Interbancarias'!A45</f>
        <v>Marzo</v>
      </c>
      <c r="B36" s="19">
        <f>'[2]Ops. Interbancarias'!H45</f>
        <v>1365</v>
      </c>
      <c r="C36" s="25">
        <f>'[2]Ops. Interbancarias'!I45</f>
        <v>8290</v>
      </c>
      <c r="D36" s="27">
        <f t="shared" si="3"/>
        <v>6.0732600732600728E-2</v>
      </c>
      <c r="E36" s="22" t="s">
        <v>43</v>
      </c>
    </row>
    <row r="37" spans="1:5" x14ac:dyDescent="0.25">
      <c r="A37" s="18" t="str">
        <f>'[2]Ops. Interbancarias'!A46</f>
        <v>Abril</v>
      </c>
      <c r="B37" s="19">
        <f>'[2]Ops. Interbancarias'!H46</f>
        <v>520</v>
      </c>
      <c r="C37" s="25">
        <f>'[2]Ops. Interbancarias'!I46</f>
        <v>2823</v>
      </c>
      <c r="D37" s="27">
        <f t="shared" si="3"/>
        <v>5.4288461538461535E-2</v>
      </c>
      <c r="E37" s="22" t="s">
        <v>42</v>
      </c>
    </row>
    <row r="38" spans="1:5" x14ac:dyDescent="0.25">
      <c r="A38" s="18" t="str">
        <f>'[2]Ops. Interbancarias'!A47</f>
        <v>Mayo</v>
      </c>
      <c r="B38" s="19">
        <f>'[2]Ops. Interbancarias'!H47</f>
        <v>1390</v>
      </c>
      <c r="C38" s="25">
        <f>'[2]Ops. Interbancarias'!I47</f>
        <v>6507.5</v>
      </c>
      <c r="D38" s="27">
        <f t="shared" si="3"/>
        <v>4.6816546762589929E-2</v>
      </c>
      <c r="E38" s="22" t="s">
        <v>44</v>
      </c>
    </row>
    <row r="39" spans="1:5" x14ac:dyDescent="0.25">
      <c r="A39" s="18" t="str">
        <f>'[2]Ops. Interbancarias'!A48</f>
        <v>Junio</v>
      </c>
      <c r="B39" s="19">
        <f>'[2]Ops. Interbancarias'!H48</f>
        <v>1525</v>
      </c>
      <c r="C39" s="25">
        <f>'[2]Ops. Interbancarias'!I48</f>
        <v>9170.25</v>
      </c>
      <c r="D39" s="27">
        <f t="shared" ref="D39" si="4">IF(((IFERROR((C39/B39)/100," ")))=" ",NA(),(IFERROR((C39/B39)/100,NA())))</f>
        <v>6.0132786885245898E-2</v>
      </c>
      <c r="E39" s="22" t="s">
        <v>45</v>
      </c>
    </row>
    <row r="40" spans="1:5" x14ac:dyDescent="0.25">
      <c r="A40" s="18" t="str">
        <f>'[2]Ops. Interbancarias'!A49</f>
        <v>Julio</v>
      </c>
      <c r="B40" s="19">
        <f>'[2]Ops. Interbancarias'!H49</f>
        <v>1250</v>
      </c>
      <c r="C40" s="25">
        <f>'[2]Ops. Interbancarias'!I49</f>
        <v>6770</v>
      </c>
      <c r="D40" s="27">
        <f t="shared" ref="D40" si="5">IF(((IFERROR((C40/B40)/100," ")))=" ",NA(),(IFERROR((C40/B40)/100,NA())))</f>
        <v>5.4160000000000007E-2</v>
      </c>
      <c r="E40" s="22" t="s">
        <v>46</v>
      </c>
    </row>
    <row r="41" spans="1:5" x14ac:dyDescent="0.25">
      <c r="A41" s="18" t="str">
        <f>'[2]Ops. Interbancarias'!A50</f>
        <v>Agosto</v>
      </c>
      <c r="B41" s="19">
        <f>'[2]Ops. Interbancarias'!H50</f>
        <v>1786.31076502</v>
      </c>
      <c r="C41" s="25">
        <f>'[2]Ops. Interbancarias'!I50</f>
        <v>6370.0976638850007</v>
      </c>
      <c r="D41" s="27">
        <f t="shared" ref="D41" si="6">IF(((IFERROR((C41/B41)/100," ")))=" ",NA(),(IFERROR((C41/B41)/100,NA())))</f>
        <v>3.5660635252420254E-2</v>
      </c>
      <c r="E41" s="22" t="s">
        <v>47</v>
      </c>
    </row>
    <row r="42" spans="1:5" x14ac:dyDescent="0.25">
      <c r="A42" s="18" t="str">
        <f>'[2]Ops. Interbancarias'!A51</f>
        <v>Septiembre</v>
      </c>
      <c r="B42" s="19">
        <f>'[2]Ops. Interbancarias'!H51</f>
        <v>10.307499999999999</v>
      </c>
      <c r="C42" s="25">
        <f>'[2]Ops. Interbancarias'!I51</f>
        <v>40.199249999999999</v>
      </c>
      <c r="D42" s="27">
        <f t="shared" ref="D42" si="7">IF(((IFERROR((C42/B42)/100," ")))=" ",NA(),(IFERROR((C42/B42)/100,NA())))</f>
        <v>3.9000000000000007E-2</v>
      </c>
      <c r="E42" s="22" t="s">
        <v>48</v>
      </c>
    </row>
    <row r="43" spans="1:5" x14ac:dyDescent="0.25">
      <c r="A43" s="18" t="str">
        <f>'[2]Ops. Interbancarias'!A52</f>
        <v>Octubre</v>
      </c>
      <c r="B43" s="19">
        <f>'[2]Ops. Interbancarias'!H52</f>
        <v>50</v>
      </c>
      <c r="C43" s="25">
        <f>'[2]Ops. Interbancarias'!I52</f>
        <v>226.5</v>
      </c>
      <c r="D43" s="27">
        <f t="shared" ref="D43" si="8">IF(((IFERROR((C43/B43)/100," ")))=" ",NA(),(IFERROR((C43/B43)/100,NA())))</f>
        <v>4.53E-2</v>
      </c>
      <c r="E43" s="22" t="s">
        <v>49</v>
      </c>
    </row>
    <row r="44" spans="1:5" x14ac:dyDescent="0.25">
      <c r="A44" s="18" t="str">
        <f>'[2]Ops. Interbancarias'!A53</f>
        <v>Noviembre</v>
      </c>
      <c r="B44" s="19">
        <f>'[2]Ops. Interbancarias'!H53</f>
        <v>220</v>
      </c>
      <c r="C44" s="25">
        <f>'[2]Ops. Interbancarias'!I53</f>
        <v>820</v>
      </c>
      <c r="D44" s="27">
        <f t="shared" ref="D44" si="9">IF(((IFERROR((C44/B44)/100," ")))=" ",NA(),(IFERROR((C44/B44)/100,NA())))</f>
        <v>3.727272727272727E-2</v>
      </c>
      <c r="E44" s="22" t="s">
        <v>50</v>
      </c>
    </row>
    <row r="45" spans="1:5" x14ac:dyDescent="0.25">
      <c r="A45" s="18" t="s">
        <v>12</v>
      </c>
      <c r="B45" s="19">
        <f>'[2]Ops. Interbancarias'!H54</f>
        <v>100.20068092</v>
      </c>
      <c r="C45" s="25">
        <f>'[2]Ops. Interbancarias'!I54</f>
        <v>375.882996048</v>
      </c>
      <c r="D45" s="27">
        <f t="shared" ref="D45" si="10">IF(((IFERROR((C45/B45)/100," ")))=" ",NA(),(IFERROR((C45/B45)/100,NA())))</f>
        <v>3.7513018134887145E-2</v>
      </c>
      <c r="E45" s="22" t="s">
        <v>58</v>
      </c>
    </row>
    <row r="46" spans="1:5" hidden="1" x14ac:dyDescent="0.25">
      <c r="A46" s="18" t="s">
        <v>52</v>
      </c>
      <c r="B46" s="19">
        <f>'[3]Ops. Interbancarias'!H57</f>
        <v>100</v>
      </c>
      <c r="C46" s="25">
        <f>'[3]Ops. Interbancarias'!I57</f>
        <v>360</v>
      </c>
      <c r="D46" s="27">
        <f t="shared" ref="D46" si="11">IF(((IFERROR((C46/B46)/100," ")))=" ",NA(),(IFERROR((C46/B46)/100,NA())))</f>
        <v>3.6000000000000004E-2</v>
      </c>
      <c r="E46" s="22" t="s">
        <v>59</v>
      </c>
    </row>
    <row r="47" spans="1:5" hidden="1" x14ac:dyDescent="0.25">
      <c r="A47" s="18" t="s">
        <v>2</v>
      </c>
      <c r="B47" s="19">
        <f>'[3]Ops. Interbancarias'!H58</f>
        <v>210</v>
      </c>
      <c r="C47" s="25">
        <f>'[3]Ops. Interbancarias'!I58</f>
        <v>742.5</v>
      </c>
      <c r="D47" s="27">
        <f t="shared" ref="D47" si="12">IF(((IFERROR((C47/B47)/100," ")))=" ",NA(),(IFERROR((C47/B47)/100,NA())))</f>
        <v>3.5357142857142858E-2</v>
      </c>
      <c r="E47" s="22" t="s">
        <v>41</v>
      </c>
    </row>
    <row r="48" spans="1:5" hidden="1" x14ac:dyDescent="0.25">
      <c r="A48" s="18" t="str">
        <f>'[3]Ops. Interbancarias'!A59</f>
        <v>Marzo</v>
      </c>
      <c r="B48" s="19">
        <f>'[3]Ops. Interbancarias'!H59</f>
        <v>610</v>
      </c>
      <c r="C48" s="25">
        <f>'[3]Ops. Interbancarias'!I59</f>
        <v>2082.5</v>
      </c>
      <c r="D48" s="27">
        <f t="shared" ref="D48" si="13">IF(((IFERROR((C48/B48)/100," ")))=" ",NA(),(IFERROR((C48/B48)/100,NA())))</f>
        <v>3.4139344262295084E-2</v>
      </c>
      <c r="E48" s="22" t="s">
        <v>43</v>
      </c>
    </row>
    <row r="49" spans="1:5" hidden="1" x14ac:dyDescent="0.25">
      <c r="A49" s="18" t="str">
        <f>'[3]Ops. Interbancarias'!A60</f>
        <v>Abril</v>
      </c>
      <c r="B49" s="19">
        <f>'[3]Ops. Interbancarias'!H60</f>
        <v>0</v>
      </c>
      <c r="C49" s="25">
        <f>'[3]Ops. Interbancarias'!I60</f>
        <v>0</v>
      </c>
      <c r="D49" s="27" t="e">
        <f t="shared" ref="D49" si="14">IF(((IFERROR((C49/B49)/100," ")))=" ",NA(),(IFERROR((C49/B49)/100,NA())))</f>
        <v>#N/A</v>
      </c>
      <c r="E49" s="22"/>
    </row>
    <row r="50" spans="1:5" hidden="1" x14ac:dyDescent="0.25">
      <c r="A50" s="18" t="str">
        <f>'[3]Ops. Interbancarias'!A61</f>
        <v>Mayo</v>
      </c>
      <c r="B50" s="19">
        <f>'[3]Ops. Interbancarias'!H61</f>
        <v>0</v>
      </c>
      <c r="C50" s="25">
        <f>'[3]Ops. Interbancarias'!I61</f>
        <v>0</v>
      </c>
      <c r="D50" s="27" t="e">
        <f t="shared" ref="D50" si="15">IF(((IFERROR((C50/B50)/100," ")))=" ",NA(),(IFERROR((C50/B50)/100,NA())))</f>
        <v>#N/A</v>
      </c>
      <c r="E50" s="22"/>
    </row>
    <row r="51" spans="1:5" hidden="1" x14ac:dyDescent="0.25">
      <c r="A51" s="18" t="str">
        <f>'[3]Ops. Interbancarias'!A62</f>
        <v>Junio</v>
      </c>
      <c r="B51" s="19">
        <f>'[3]Ops. Interbancarias'!H62</f>
        <v>1380</v>
      </c>
      <c r="C51" s="25">
        <f>'[3]Ops. Interbancarias'!I62</f>
        <v>5470</v>
      </c>
      <c r="D51" s="27">
        <f t="shared" ref="D51" si="16">IF(((IFERROR((C51/B51)/100," ")))=" ",NA(),(IFERROR((C51/B51)/100,NA())))</f>
        <v>3.963768115942029E-2</v>
      </c>
      <c r="E51" s="22" t="s">
        <v>45</v>
      </c>
    </row>
    <row r="52" spans="1:5" hidden="1" x14ac:dyDescent="0.25">
      <c r="A52" s="18" t="str">
        <f>'[3]Ops. Interbancarias'!A63</f>
        <v>Julio</v>
      </c>
      <c r="B52" s="19">
        <f>'[3]Ops. Interbancarias'!H63</f>
        <v>150</v>
      </c>
      <c r="C52" s="25">
        <f>'[3]Ops. Interbancarias'!I63</f>
        <v>525</v>
      </c>
      <c r="D52" s="27">
        <f t="shared" ref="D52" si="17">IF(((IFERROR((C52/B52)/100," ")))=" ",NA(),(IFERROR((C52/B52)/100,NA())))</f>
        <v>3.5000000000000003E-2</v>
      </c>
      <c r="E52" s="22" t="s">
        <v>46</v>
      </c>
    </row>
    <row r="53" spans="1:5" hidden="1" x14ac:dyDescent="0.25">
      <c r="A53" s="18" t="str">
        <f>'[3]Ops. Interbancarias'!A64</f>
        <v>Agosto</v>
      </c>
      <c r="B53" s="19">
        <f>'[3]Ops. Interbancarias'!H64</f>
        <v>884.2</v>
      </c>
      <c r="C53" s="25">
        <f>'[3]Ops. Interbancarias'!I64</f>
        <v>3492.6</v>
      </c>
      <c r="D53" s="27">
        <f t="shared" ref="D53" si="18">IF(((IFERROR((C53/B53)/100," ")))=" ",NA(),(IFERROR((C53/B53)/100,NA())))</f>
        <v>3.950011309658448E-2</v>
      </c>
      <c r="E53" s="22" t="s">
        <v>60</v>
      </c>
    </row>
    <row r="54" spans="1:5" hidden="1" x14ac:dyDescent="0.25">
      <c r="A54" s="18" t="str">
        <f>'[3]Ops. Interbancarias'!A65</f>
        <v>Septiembre</v>
      </c>
      <c r="B54" s="19">
        <f>'[3]Ops. Interbancarias'!H65</f>
        <v>330</v>
      </c>
      <c r="C54" s="25">
        <f>'[3]Ops. Interbancarias'!I65</f>
        <v>1290</v>
      </c>
      <c r="D54" s="27">
        <f t="shared" ref="D54:D55" si="19">IF(((IFERROR((C54/B54)/100," ")))=" ",NA(),(IFERROR((C54/B54)/100,NA())))</f>
        <v>3.9090909090909093E-2</v>
      </c>
      <c r="E54" s="22" t="s">
        <v>48</v>
      </c>
    </row>
    <row r="55" spans="1:5" hidden="1" x14ac:dyDescent="0.25">
      <c r="A55" s="18" t="str">
        <f>'[3]Ops. Interbancarias'!A66</f>
        <v>Octubre</v>
      </c>
      <c r="B55" s="19">
        <f>'[3]Ops. Interbancarias'!H66</f>
        <v>0</v>
      </c>
      <c r="C55" s="25">
        <f>'[3]Ops. Interbancarias'!I66</f>
        <v>0</v>
      </c>
      <c r="D55" s="27" t="e">
        <f t="shared" si="19"/>
        <v>#N/A</v>
      </c>
      <c r="E55" s="22" t="s">
        <v>54</v>
      </c>
    </row>
    <row r="56" spans="1:5" hidden="1" x14ac:dyDescent="0.25">
      <c r="A56" s="18" t="s">
        <v>11</v>
      </c>
      <c r="B56" s="19">
        <f>'[3]Ops. Interbancarias'!H67</f>
        <v>930.09330750000004</v>
      </c>
      <c r="C56" s="25">
        <f>'[3]Ops. Interbancarias'!I67</f>
        <v>3097.36389925</v>
      </c>
      <c r="D56" s="27">
        <f t="shared" ref="D56:D61" si="20">IF(((IFERROR((C56/B56)/100," ")))=" ",NA(),(IFERROR((C56/B56)/100,NA())))</f>
        <v>3.3301646988251228E-2</v>
      </c>
      <c r="E56" s="22" t="s">
        <v>50</v>
      </c>
    </row>
    <row r="57" spans="1:5" x14ac:dyDescent="0.25">
      <c r="A57" s="18" t="s">
        <v>12</v>
      </c>
      <c r="B57" s="19">
        <f>'[3]Ops. Interbancarias'!H68</f>
        <v>2736.2</v>
      </c>
      <c r="C57" s="25">
        <f>'[3]Ops. Interbancarias'!I68</f>
        <v>9304.36</v>
      </c>
      <c r="D57" s="27">
        <f t="shared" si="20"/>
        <v>3.4004678020612536E-2</v>
      </c>
      <c r="E57" s="22" t="s">
        <v>61</v>
      </c>
    </row>
    <row r="58" spans="1:5" x14ac:dyDescent="0.25">
      <c r="A58" s="18" t="s">
        <v>53</v>
      </c>
      <c r="B58" s="19">
        <f>'[4]Ops. Interbancarias'!H71</f>
        <v>6947.9</v>
      </c>
      <c r="C58" s="25">
        <f>'[4]Ops. Interbancarias'!I71</f>
        <v>31837.9</v>
      </c>
      <c r="D58" s="27">
        <f t="shared" si="20"/>
        <v>4.5823774090012807E-2</v>
      </c>
      <c r="E58" s="22" t="s">
        <v>57</v>
      </c>
    </row>
    <row r="59" spans="1:5" x14ac:dyDescent="0.25">
      <c r="A59" s="18" t="s">
        <v>2</v>
      </c>
      <c r="B59" s="19">
        <f>'[4]Ops. Interbancarias'!H72</f>
        <v>5837.6</v>
      </c>
      <c r="C59" s="25">
        <f>'[4]Ops. Interbancarias'!I72</f>
        <v>32086.55</v>
      </c>
      <c r="D59" s="27">
        <f t="shared" si="20"/>
        <v>5.4965311086747973E-2</v>
      </c>
      <c r="E59" s="22" t="s">
        <v>56</v>
      </c>
    </row>
    <row r="60" spans="1:5" x14ac:dyDescent="0.25">
      <c r="A60" s="18" t="s">
        <v>3</v>
      </c>
      <c r="B60" s="19">
        <f>'[4]Ops. Interbancarias'!H73</f>
        <v>2809.4</v>
      </c>
      <c r="C60" s="25">
        <f>'[4]Ops. Interbancarias'!I73</f>
        <v>17152.099999999999</v>
      </c>
      <c r="D60" s="27">
        <f t="shared" si="20"/>
        <v>6.1052537908450201E-2</v>
      </c>
      <c r="E60" s="22" t="s">
        <v>43</v>
      </c>
    </row>
    <row r="61" spans="1:5" x14ac:dyDescent="0.25">
      <c r="A61" s="18" t="s">
        <v>4</v>
      </c>
      <c r="B61" s="19">
        <f>'[4]Ops. Interbancarias'!H74</f>
        <v>2895.5103196</v>
      </c>
      <c r="C61" s="25">
        <f>'[4]Ops. Interbancarias'!I74</f>
        <v>18742.03672091</v>
      </c>
      <c r="D61" s="27">
        <f t="shared" si="20"/>
        <v>6.4727922377079E-2</v>
      </c>
      <c r="E61" s="22" t="s">
        <v>42</v>
      </c>
    </row>
    <row r="62" spans="1:5" x14ac:dyDescent="0.25">
      <c r="A62" s="18" t="s">
        <v>5</v>
      </c>
      <c r="B62" s="19">
        <f>'[4]Ops. Interbancarias'!H75</f>
        <v>8044.8156474099997</v>
      </c>
      <c r="C62" s="25">
        <f>'[4]Ops. Interbancarias'!I75</f>
        <v>53536.509851292998</v>
      </c>
      <c r="D62" s="27">
        <f t="shared" ref="D62" si="21">IF(((IFERROR((C62/B62)/100," ")))=" ",NA(),(IFERROR((C62/B62)/100,NA())))</f>
        <v>6.6547839251641386E-2</v>
      </c>
      <c r="E62" s="22" t="s">
        <v>44</v>
      </c>
    </row>
    <row r="63" spans="1:5" x14ac:dyDescent="0.25">
      <c r="A63" s="18" t="s">
        <v>6</v>
      </c>
      <c r="B63" s="19">
        <f>'[4]Ops. Interbancarias'!H76</f>
        <v>4686.6693672499996</v>
      </c>
      <c r="C63" s="25">
        <f>'[4]Ops. Interbancarias'!I76</f>
        <v>37161.806523154992</v>
      </c>
      <c r="D63" s="27">
        <f t="shared" ref="D63" si="22">IF(((IFERROR((C63/B63)/100," ")))=" ",NA(),(IFERROR((C63/B63)/100,NA())))</f>
        <v>7.9292571357472252E-2</v>
      </c>
      <c r="E63" s="22" t="s">
        <v>45</v>
      </c>
    </row>
    <row r="64" spans="1:5" x14ac:dyDescent="0.25">
      <c r="A64" s="18" t="s">
        <v>7</v>
      </c>
      <c r="B64" s="19">
        <f>'[4]Ops. Interbancarias'!H77</f>
        <v>3566.6852748100005</v>
      </c>
      <c r="C64" s="25">
        <f>'[4]Ops. Interbancarias'!I77</f>
        <v>34719.900373160497</v>
      </c>
      <c r="D64" s="27">
        <f t="shared" ref="D64" si="23">IF(((IFERROR((C64/B64)/100," ")))=" ",NA(),(IFERROR((C64/B64)/100,NA())))</f>
        <v>9.7345007193016336E-2</v>
      </c>
      <c r="E64" s="22" t="s">
        <v>46</v>
      </c>
    </row>
    <row r="65" spans="1:5" x14ac:dyDescent="0.25">
      <c r="A65" s="18" t="s">
        <v>8</v>
      </c>
      <c r="B65" s="19">
        <f>'[4]Ops. Interbancarias'!H78</f>
        <v>1811.8569321199998</v>
      </c>
      <c r="C65" s="25">
        <f>'[4]Ops. Interbancarias'!I78</f>
        <v>15000.731813458</v>
      </c>
      <c r="D65" s="27">
        <f t="shared" ref="D65" si="24">IF(((IFERROR((C65/B65)/100," ")))=" ",NA(),(IFERROR((C65/B65)/100,NA())))</f>
        <v>8.2792032569073151E-2</v>
      </c>
      <c r="E65" s="22" t="s">
        <v>47</v>
      </c>
    </row>
    <row r="66" spans="1:5" x14ac:dyDescent="0.25">
      <c r="A66" s="18" t="s">
        <v>9</v>
      </c>
      <c r="B66" s="19">
        <f>'[4]Ops. Interbancarias'!H79</f>
        <v>1761.89713325</v>
      </c>
      <c r="C66" s="25">
        <f>'[4]Ops. Interbancarias'!I79</f>
        <v>17886.929579652002</v>
      </c>
      <c r="D66" s="27">
        <f t="shared" ref="D66" si="25">IF(((IFERROR((C66/B66)/100," ")))=" ",NA(),(IFERROR((C66/B66)/100,NA())))</f>
        <v>0.10152085069040169</v>
      </c>
      <c r="E66" s="22" t="s">
        <v>48</v>
      </c>
    </row>
    <row r="67" spans="1:5" x14ac:dyDescent="0.25">
      <c r="A67" s="18" t="s">
        <v>10</v>
      </c>
      <c r="B67" s="19">
        <f>'[4]Ops. Interbancarias'!H80</f>
        <v>2741.5</v>
      </c>
      <c r="C67" s="25">
        <f>'[4]Ops. Interbancarias'!I80</f>
        <v>26416.375</v>
      </c>
      <c r="D67" s="27">
        <f t="shared" ref="D67" si="26">IF(((IFERROR((C67/B67)/100," ")))=" ",NA(),(IFERROR((C67/B67)/100,NA())))</f>
        <v>9.6357377348167059E-2</v>
      </c>
      <c r="E67" s="22" t="s">
        <v>49</v>
      </c>
    </row>
    <row r="68" spans="1:5" x14ac:dyDescent="0.25">
      <c r="A68" s="18" t="s">
        <v>11</v>
      </c>
      <c r="B68" s="19">
        <f>'[4]Ops. Interbancarias'!H81</f>
        <v>1231.97705797</v>
      </c>
      <c r="C68" s="25">
        <f>'[4]Ops. Interbancarias'!I81</f>
        <v>14059.671254335499</v>
      </c>
      <c r="D68" s="27">
        <f t="shared" ref="D68:D73" si="27">IF(((IFERROR((C68/B68)/100," ")))=" ",NA(),(IFERROR((C68/B68)/100,NA())))</f>
        <v>0.11412283340326511</v>
      </c>
      <c r="E68" s="22" t="s">
        <v>50</v>
      </c>
    </row>
    <row r="69" spans="1:5" x14ac:dyDescent="0.25">
      <c r="A69" s="18" t="s">
        <v>12</v>
      </c>
      <c r="B69" s="19">
        <f>'[4]Ops. Interbancarias'!H82</f>
        <v>2948.8</v>
      </c>
      <c r="C69" s="25">
        <f>'[4]Ops. Interbancarias'!I82</f>
        <v>35172.6</v>
      </c>
      <c r="D69" s="27">
        <f t="shared" si="27"/>
        <v>0.11927767227346717</v>
      </c>
      <c r="E69" s="22" t="s">
        <v>77</v>
      </c>
    </row>
    <row r="70" spans="1:5" x14ac:dyDescent="0.25">
      <c r="A70" s="23" t="s">
        <v>78</v>
      </c>
      <c r="B70" s="19">
        <f>'[5]Ops. Interbancarias'!H85</f>
        <v>525</v>
      </c>
      <c r="C70" s="25">
        <f>'[5]Ops. Interbancarias'!I85</f>
        <v>6460</v>
      </c>
      <c r="D70" s="27">
        <f t="shared" si="27"/>
        <v>0.12304761904761906</v>
      </c>
      <c r="E70" s="22" t="s">
        <v>84</v>
      </c>
    </row>
    <row r="71" spans="1:5" x14ac:dyDescent="0.25">
      <c r="A71" s="23" t="s">
        <v>2</v>
      </c>
      <c r="B71" s="19">
        <f>'[5]Ops. Interbancarias'!H86</f>
        <v>3126.05</v>
      </c>
      <c r="C71" s="25">
        <f>'[5]Ops. Interbancarias'!I86</f>
        <v>38109.5625</v>
      </c>
      <c r="D71" s="27">
        <f t="shared" si="27"/>
        <v>0.12190963836151053</v>
      </c>
      <c r="E71" s="22" t="s">
        <v>41</v>
      </c>
    </row>
    <row r="72" spans="1:5" x14ac:dyDescent="0.25">
      <c r="A72" s="23" t="s">
        <v>3</v>
      </c>
      <c r="B72" s="19">
        <f>'[5]Ops. Interbancarias'!H87</f>
        <v>2730.1</v>
      </c>
      <c r="C72" s="25">
        <f>'[5]Ops. Interbancarias'!I87</f>
        <v>31194.5</v>
      </c>
      <c r="D72" s="27">
        <f t="shared" si="27"/>
        <v>0.11426138236694626</v>
      </c>
      <c r="E72" s="22" t="s">
        <v>43</v>
      </c>
    </row>
    <row r="73" spans="1:5" x14ac:dyDescent="0.25">
      <c r="A73" s="23" t="s">
        <v>4</v>
      </c>
      <c r="B73" s="19">
        <f>'[5]Ops. Interbancarias'!H88</f>
        <v>3970.9213204100001</v>
      </c>
      <c r="C73" s="25">
        <f>'[5]Ops. Interbancarias'!I88</f>
        <v>47237.916505125002</v>
      </c>
      <c r="D73" s="27">
        <f t="shared" si="27"/>
        <v>0.11895958820017027</v>
      </c>
      <c r="E73" s="22" t="s">
        <v>42</v>
      </c>
    </row>
    <row r="74" spans="1:5" x14ac:dyDescent="0.25">
      <c r="A74" s="23" t="s">
        <v>5</v>
      </c>
      <c r="B74" s="19">
        <f>'[5]Ops. Interbancarias'!H89</f>
        <v>3048.6754922999999</v>
      </c>
      <c r="C74" s="25">
        <f>'[5]Ops. Interbancarias'!I89</f>
        <v>33077.893653749998</v>
      </c>
      <c r="D74" s="27">
        <f t="shared" ref="D74" si="28">IF(((IFERROR((C74/B74)/100," ")))=" ",NA(),(IFERROR((C74/B74)/100,NA())))</f>
        <v>0.10849922773773203</v>
      </c>
      <c r="E74" s="22" t="s">
        <v>44</v>
      </c>
    </row>
    <row r="75" spans="1:5" x14ac:dyDescent="0.25">
      <c r="A75" s="23" t="s">
        <v>6</v>
      </c>
      <c r="B75" s="19">
        <f>'[5]Ops. Interbancarias'!H90</f>
        <v>4184.62922007</v>
      </c>
      <c r="C75" s="25">
        <f>'[5]Ops. Interbancarias'!I90</f>
        <v>42571.640250875003</v>
      </c>
      <c r="D75" s="27">
        <f t="shared" ref="D75" si="29">IF(((IFERROR((C75/B75)/100," ")))=" ",NA(),(IFERROR((C75/B75)/100,NA())))</f>
        <v>0.10173336277129678</v>
      </c>
      <c r="E75" s="22" t="s">
        <v>45</v>
      </c>
    </row>
    <row r="76" spans="1:5" x14ac:dyDescent="0.25">
      <c r="A76" s="23" t="s">
        <v>7</v>
      </c>
      <c r="B76" s="19">
        <f>'[5]Ops. Interbancarias'!H91</f>
        <v>595</v>
      </c>
      <c r="C76" s="25">
        <f>'[5]Ops. Interbancarias'!I91</f>
        <v>5909.42</v>
      </c>
      <c r="D76" s="27">
        <f t="shared" ref="D76" si="30">IF(((IFERROR((C76/B76)/100," ")))=" ",NA(),(IFERROR((C76/B76)/100,NA())))</f>
        <v>9.9317983193277309E-2</v>
      </c>
      <c r="E76" s="22" t="s">
        <v>46</v>
      </c>
    </row>
    <row r="77" spans="1:5" x14ac:dyDescent="0.25">
      <c r="A77" s="23" t="s">
        <v>8</v>
      </c>
      <c r="B77" s="19">
        <f>'[5]Ops. Interbancarias'!H92</f>
        <v>2784.7</v>
      </c>
      <c r="C77" s="25">
        <f>'[5]Ops. Interbancarias'!I92</f>
        <v>22405.275000000001</v>
      </c>
      <c r="D77" s="27">
        <f t="shared" ref="D77" si="31">IF(((IFERROR((C77/B77)/100," ")))=" ",NA(),(IFERROR((C77/B77)/100,NA())))</f>
        <v>8.0458487449276403E-2</v>
      </c>
      <c r="E77" s="22" t="s">
        <v>47</v>
      </c>
    </row>
    <row r="78" spans="1:5" x14ac:dyDescent="0.25">
      <c r="A78" s="23" t="s">
        <v>9</v>
      </c>
      <c r="B78" s="19">
        <f>'[5]Ops. Interbancarias'!H93</f>
        <v>1740.5682043100001</v>
      </c>
      <c r="C78" s="25">
        <f>'[5]Ops. Interbancarias'!I93</f>
        <v>16796.589736635</v>
      </c>
      <c r="D78" s="27">
        <f t="shared" ref="D78" si="32">IF(((IFERROR((C78/B78)/100," ")))=" ",NA(),(IFERROR((C78/B78)/100,NA())))</f>
        <v>9.6500612242848269E-2</v>
      </c>
      <c r="E78" s="22" t="s">
        <v>48</v>
      </c>
    </row>
    <row r="79" spans="1:5" x14ac:dyDescent="0.25">
      <c r="A79" s="23" t="s">
        <v>10</v>
      </c>
      <c r="B79" s="19">
        <f>'[5]Ops. Interbancarias'!H94</f>
        <v>4750.5198475400002</v>
      </c>
      <c r="C79" s="25">
        <f>'[5]Ops. Interbancarias'!I94</f>
        <v>46078.737279825</v>
      </c>
      <c r="D79" s="27">
        <f t="shared" ref="D79" si="33">IF(((IFERROR((C79/B79)/100," ")))=" ",NA(),(IFERROR((C79/B79)/100,NA())))</f>
        <v>9.6997252424250627E-2</v>
      </c>
      <c r="E79" s="22" t="s">
        <v>49</v>
      </c>
    </row>
    <row r="80" spans="1:5" x14ac:dyDescent="0.25">
      <c r="A80" s="23" t="s">
        <v>11</v>
      </c>
      <c r="B80" s="19">
        <f>'[5]Ops. Interbancarias'!H95</f>
        <v>554.00977376999992</v>
      </c>
      <c r="C80" s="25">
        <f>'[5]Ops. Interbancarias'!I95</f>
        <v>5770.581511469999</v>
      </c>
      <c r="D80" s="27">
        <f t="shared" ref="D80" si="34">IF(((IFERROR((C80/B80)/100," ")))=" ",NA(),(IFERROR((C80/B80)/100,NA())))</f>
        <v>0.10416028353076828</v>
      </c>
      <c r="E80" s="22" t="s">
        <v>50</v>
      </c>
    </row>
    <row r="81" spans="1:5" x14ac:dyDescent="0.25">
      <c r="A81" s="23" t="s">
        <v>12</v>
      </c>
      <c r="B81" s="19">
        <f>'[5]Ops. Interbancarias'!H96</f>
        <v>1829.8739749200001</v>
      </c>
      <c r="C81" s="25">
        <f>'[5]Ops. Interbancarias'!I96</f>
        <v>18156.739749200002</v>
      </c>
      <c r="D81" s="27">
        <f t="shared" ref="D81" si="35">IF(((IFERROR((C81/B81)/100," ")))=" ",NA(),(IFERROR((C81/B81)/100,NA())))</f>
        <v>9.9223990275034063E-2</v>
      </c>
      <c r="E81" s="22" t="s">
        <v>77</v>
      </c>
    </row>
    <row r="82" spans="1:5" x14ac:dyDescent="0.25">
      <c r="A82" s="23" t="s">
        <v>90</v>
      </c>
      <c r="B82" s="19">
        <f>'[6]Ops. Interbancarias'!H99</f>
        <v>4582.6918708699995</v>
      </c>
      <c r="C82" s="25">
        <f>'[6]Ops. Interbancarias'!I99</f>
        <v>39393.826229220002</v>
      </c>
      <c r="D82" s="27">
        <f>IF(((IFERROR((C82/B82)/100," ")))=" ",NA(),(IFERROR((C82/B82)/100,NA())))</f>
        <v>8.5962197195992796E-2</v>
      </c>
      <c r="E82" s="22" t="s">
        <v>94</v>
      </c>
    </row>
    <row r="83" spans="1:5" x14ac:dyDescent="0.25">
      <c r="A83" s="23" t="s">
        <v>2</v>
      </c>
      <c r="B83" s="19">
        <f>'[6]Ops. Interbancarias'!H100</f>
        <v>2955.7</v>
      </c>
      <c r="C83" s="25">
        <f>'[6]Ops. Interbancarias'!I100</f>
        <v>30904.35</v>
      </c>
      <c r="D83" s="27">
        <f>IF(((IFERROR((C83/B83)/100," ")))=" ",NA(),(IFERROR((C83/B83)/100,NA())))</f>
        <v>0.10455848022465068</v>
      </c>
      <c r="E83" s="22" t="s">
        <v>93</v>
      </c>
    </row>
    <row r="84" spans="1:5" x14ac:dyDescent="0.25">
      <c r="A84" s="23" t="s">
        <v>97</v>
      </c>
      <c r="B84" s="19">
        <f>'[6]Ops. Interbancarias'!H101</f>
        <v>1539.6998000000001</v>
      </c>
      <c r="C84" s="25">
        <f>'[6]Ops. Interbancarias'!I101</f>
        <v>15705.4979</v>
      </c>
      <c r="D84" s="27">
        <f>IF(((IFERROR((C84/B84)/100," ")))=" ",NA(),(IFERROR((C84/B84)/100,NA())))</f>
        <v>0.10200363668294299</v>
      </c>
      <c r="E84" s="22" t="s">
        <v>96</v>
      </c>
    </row>
    <row r="85" spans="1:5" x14ac:dyDescent="0.25">
      <c r="A85" s="28" t="s">
        <v>21</v>
      </c>
    </row>
    <row r="86" spans="1:5" x14ac:dyDescent="0.25">
      <c r="A86" s="28" t="s">
        <v>22</v>
      </c>
      <c r="B86" s="29"/>
      <c r="C86" s="29"/>
      <c r="D86" s="30"/>
    </row>
    <row r="87" spans="1:5" x14ac:dyDescent="0.25">
      <c r="A87" s="28" t="s">
        <v>23</v>
      </c>
      <c r="B87" s="29"/>
      <c r="C87" s="29"/>
      <c r="D87" s="30"/>
      <c r="E87" s="13" t="s">
        <v>51</v>
      </c>
    </row>
    <row r="88" spans="1:5" x14ac:dyDescent="0.25">
      <c r="A88" s="31" t="s">
        <v>70</v>
      </c>
      <c r="B88" s="30"/>
      <c r="C88" s="30"/>
      <c r="D88" s="30"/>
    </row>
    <row r="89" spans="1:5" x14ac:dyDescent="0.25">
      <c r="B89" s="13"/>
      <c r="C89" s="13"/>
      <c r="D89" s="13"/>
    </row>
  </sheetData>
  <sheetProtection algorithmName="SHA-512" hashValue="R4Y/fiovcF+824zjJMs4iSZC8+FfeR+PyzsST4k1d4Wt3ZoNT9C6wJAYPO+h6qexg5W3kN8z7FmjfPgIMHfN9Q==" saltValue="TGPzMI9qItVpI+FDqKkx2g==" spinCount="100000" sheet="1" objects="1" scenarios="1"/>
  <mergeCells count="5">
    <mergeCell ref="A1:D1"/>
    <mergeCell ref="A2:D2"/>
    <mergeCell ref="A3:D3"/>
    <mergeCell ref="A4:D4"/>
    <mergeCell ref="A5:D5"/>
  </mergeCells>
  <conditionalFormatting sqref="B10:B84">
    <cfRule type="containsErrors" dxfId="4" priority="2">
      <formula>ISERROR(B10)</formula>
    </cfRule>
  </conditionalFormatting>
  <conditionalFormatting sqref="B10:C21">
    <cfRule type="cellIs" dxfId="3" priority="25" operator="equal">
      <formula>0</formula>
    </cfRule>
  </conditionalFormatting>
  <conditionalFormatting sqref="B22:D84">
    <cfRule type="cellIs" dxfId="2" priority="3" operator="equal">
      <formula>0</formula>
    </cfRule>
  </conditionalFormatting>
  <conditionalFormatting sqref="D18:D21">
    <cfRule type="cellIs" dxfId="1" priority="37" operator="equal">
      <formula>0</formula>
    </cfRule>
  </conditionalFormatting>
  <conditionalFormatting sqref="D18:D84">
    <cfRule type="containsErrors" dxfId="0" priority="4">
      <formula>ISERROR(D18)</formula>
    </cfRule>
  </conditionalFormatting>
  <pageMargins left="0" right="0" top="0.59055118110236227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Diario 1 a 7 días</vt:lpstr>
      <vt:lpstr>Mensual 1 a 7 días</vt:lpstr>
      <vt:lpstr>'Diario 1 a 7 días'!Print_Titles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Tavarez Valenzuela</dc:creator>
  <cp:lastModifiedBy>Oscar Jazel Rivas Jimenez</cp:lastModifiedBy>
  <cp:lastPrinted>2023-03-13T16:44:09Z</cp:lastPrinted>
  <dcterms:created xsi:type="dcterms:W3CDTF">2019-08-23T23:04:10Z</dcterms:created>
  <dcterms:modified xsi:type="dcterms:W3CDTF">2024-03-18T17:16:13Z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74117e-0e4c-4686-a7d7-10af5af37635_Enabled">
    <vt:lpwstr>True</vt:lpwstr>
  </property>
  <property fmtid="{D5CDD505-2E9C-101B-9397-08002B2CF9AE}" pid="3" name="MSIP_Label_b374117e-0e4c-4686-a7d7-10af5af37635_SiteId">
    <vt:lpwstr>f95fe5db-cb59-4b48-9fdf-af74bc1b2ff0</vt:lpwstr>
  </property>
  <property fmtid="{D5CDD505-2E9C-101B-9397-08002B2CF9AE}" pid="4" name="MSIP_Label_b374117e-0e4c-4686-a7d7-10af5af37635_Owner">
    <vt:lpwstr>n.santos@bancentral.gov.do</vt:lpwstr>
  </property>
  <property fmtid="{D5CDD505-2E9C-101B-9397-08002B2CF9AE}" pid="5" name="MSIP_Label_b374117e-0e4c-4686-a7d7-10af5af37635_SetDate">
    <vt:lpwstr>2019-11-18T21:35:20.8551369Z</vt:lpwstr>
  </property>
  <property fmtid="{D5CDD505-2E9C-101B-9397-08002B2CF9AE}" pid="6" name="MSIP_Label_b374117e-0e4c-4686-a7d7-10af5af37635_Name">
    <vt:lpwstr>General</vt:lpwstr>
  </property>
  <property fmtid="{D5CDD505-2E9C-101B-9397-08002B2CF9AE}" pid="7" name="MSIP_Label_b374117e-0e4c-4686-a7d7-10af5af37635_Application">
    <vt:lpwstr>Microsoft Azure Information Protection</vt:lpwstr>
  </property>
  <property fmtid="{D5CDD505-2E9C-101B-9397-08002B2CF9AE}" pid="8" name="MSIP_Label_b374117e-0e4c-4686-a7d7-10af5af37635_Extended_MSFT_Method">
    <vt:lpwstr>Automatic</vt:lpwstr>
  </property>
  <property fmtid="{D5CDD505-2E9C-101B-9397-08002B2CF9AE}" pid="9" name="Sensitivity">
    <vt:lpwstr>General</vt:lpwstr>
  </property>
</Properties>
</file>